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468" windowWidth="15768" windowHeight="12372"/>
  </bookViews>
  <sheets>
    <sheet name="приложение" sheetId="5" r:id="rId1"/>
  </sheets>
  <definedNames>
    <definedName name="_xlnm._FilterDatabase" localSheetId="0" hidden="1">приложение!$A$3:$E$471</definedName>
    <definedName name="_xlnm.Print_Titles" localSheetId="0">приложение!$3:$3</definedName>
    <definedName name="_xlnm.Print_Area" localSheetId="0">приложение!$A$1:$E$479</definedName>
  </definedNames>
  <calcPr calcId="145621"/>
</workbook>
</file>

<file path=xl/calcChain.xml><?xml version="1.0" encoding="utf-8"?>
<calcChain xmlns="http://schemas.openxmlformats.org/spreadsheetml/2006/main">
  <c r="E468" i="5" l="1"/>
  <c r="E469" i="5"/>
  <c r="E470" i="5"/>
  <c r="E462" i="5"/>
  <c r="E463" i="5"/>
  <c r="E464" i="5"/>
  <c r="E465" i="5"/>
  <c r="E466" i="5"/>
  <c r="E467" i="5"/>
  <c r="E460" i="5"/>
  <c r="E455" i="5"/>
  <c r="E456" i="5"/>
  <c r="E457" i="5"/>
  <c r="E452" i="5"/>
  <c r="E453" i="5"/>
  <c r="D438" i="5"/>
  <c r="E444" i="5"/>
  <c r="E445" i="5"/>
  <c r="E446" i="5"/>
  <c r="E447" i="5"/>
  <c r="E448" i="5"/>
  <c r="E439" i="5"/>
  <c r="E440" i="5"/>
  <c r="E441" i="5"/>
  <c r="E442" i="5"/>
  <c r="E443" i="5"/>
  <c r="C438" i="5"/>
  <c r="E432" i="5"/>
  <c r="E433" i="5"/>
  <c r="E434" i="5"/>
  <c r="E435" i="5"/>
  <c r="E436" i="5"/>
  <c r="E431" i="5"/>
  <c r="C430" i="5"/>
  <c r="C429" i="5" s="1"/>
  <c r="C428" i="5" s="1"/>
  <c r="C427" i="5" s="1"/>
  <c r="D420" i="5"/>
  <c r="E411" i="5"/>
  <c r="C410" i="5"/>
  <c r="E409" i="5"/>
  <c r="E363" i="5"/>
  <c r="D362" i="5"/>
  <c r="C362" i="5"/>
  <c r="D354" i="5"/>
  <c r="C354" i="5"/>
  <c r="E355" i="5"/>
  <c r="E304" i="5"/>
  <c r="C303" i="5"/>
  <c r="E295" i="5"/>
  <c r="C240" i="5"/>
  <c r="E239" i="5"/>
  <c r="E241" i="5"/>
  <c r="C238" i="5"/>
  <c r="E235" i="5"/>
  <c r="D236" i="5"/>
  <c r="D234" i="5"/>
  <c r="C234" i="5"/>
  <c r="E233" i="5"/>
  <c r="C232" i="5"/>
  <c r="E228" i="5"/>
  <c r="C227" i="5"/>
  <c r="E221" i="5"/>
  <c r="C220" i="5"/>
  <c r="C217" i="5" s="1"/>
  <c r="E213" i="5"/>
  <c r="E212" i="5"/>
  <c r="C211" i="5"/>
  <c r="E209" i="5"/>
  <c r="E207" i="5"/>
  <c r="C206" i="5"/>
  <c r="E195" i="5"/>
  <c r="C194" i="5"/>
  <c r="E193" i="5"/>
  <c r="D192" i="5"/>
  <c r="C192" i="5"/>
  <c r="D190" i="5"/>
  <c r="C180" i="5"/>
  <c r="E183" i="5"/>
  <c r="E148" i="5"/>
  <c r="E132" i="5"/>
  <c r="D98" i="5"/>
  <c r="D95" i="5"/>
  <c r="D94" i="5" s="1"/>
  <c r="D93" i="5" s="1"/>
  <c r="E234" i="5" l="1"/>
  <c r="E192" i="5"/>
  <c r="E362" i="5"/>
  <c r="E354" i="5"/>
  <c r="E25" i="5"/>
  <c r="D240" i="5" l="1"/>
  <c r="E240" i="5" s="1"/>
  <c r="D410" i="5"/>
  <c r="E410" i="5" s="1"/>
  <c r="D317" i="5"/>
  <c r="D303" i="5"/>
  <c r="E303" i="5" s="1"/>
  <c r="D201" i="5" l="1"/>
  <c r="D123" i="5"/>
  <c r="D82" i="5"/>
  <c r="D64" i="5"/>
  <c r="E352" i="5" l="1"/>
  <c r="D351" i="5"/>
  <c r="C351" i="5"/>
  <c r="D238" i="5"/>
  <c r="E238" i="5" s="1"/>
  <c r="D227" i="5"/>
  <c r="E227" i="5" s="1"/>
  <c r="D211" i="5"/>
  <c r="E211" i="5" s="1"/>
  <c r="D206" i="5"/>
  <c r="E206" i="5" s="1"/>
  <c r="D180" i="5"/>
  <c r="E111" i="5"/>
  <c r="D107" i="5"/>
  <c r="E351" i="5" l="1"/>
  <c r="E131" i="5"/>
  <c r="E458" i="5"/>
  <c r="E454" i="5"/>
  <c r="E451" i="5"/>
  <c r="D425" i="5"/>
  <c r="E348" i="5"/>
  <c r="D347" i="5"/>
  <c r="C347" i="5"/>
  <c r="E343" i="5"/>
  <c r="D342" i="5"/>
  <c r="C342" i="5"/>
  <c r="E324" i="5"/>
  <c r="D323" i="5"/>
  <c r="C323" i="5"/>
  <c r="E316" i="5"/>
  <c r="E318" i="5"/>
  <c r="C317" i="5"/>
  <c r="D315" i="5"/>
  <c r="C315" i="5"/>
  <c r="E311" i="5"/>
  <c r="E312" i="5"/>
  <c r="D310" i="5"/>
  <c r="C310" i="5"/>
  <c r="D308" i="5"/>
  <c r="C308" i="5"/>
  <c r="E309" i="5"/>
  <c r="D305" i="5"/>
  <c r="C305" i="5"/>
  <c r="D301" i="5"/>
  <c r="C301" i="5"/>
  <c r="E300" i="5"/>
  <c r="E302" i="5"/>
  <c r="E306" i="5"/>
  <c r="D299" i="5"/>
  <c r="C299" i="5"/>
  <c r="E347" i="5" l="1"/>
  <c r="E342" i="5"/>
  <c r="E305" i="5"/>
  <c r="E315" i="5"/>
  <c r="E317" i="5"/>
  <c r="E299" i="5"/>
  <c r="E323" i="5"/>
  <c r="E310" i="5"/>
  <c r="E301" i="5"/>
  <c r="E298" i="5" l="1"/>
  <c r="D297" i="5"/>
  <c r="C297" i="5"/>
  <c r="E296" i="5"/>
  <c r="E294" i="5"/>
  <c r="D293" i="5"/>
  <c r="C293" i="5"/>
  <c r="E292" i="5"/>
  <c r="D291" i="5"/>
  <c r="C291" i="5"/>
  <c r="E290" i="5"/>
  <c r="D289" i="5"/>
  <c r="C289" i="5"/>
  <c r="E288" i="5"/>
  <c r="D287" i="5"/>
  <c r="C287" i="5"/>
  <c r="E278" i="5"/>
  <c r="D277" i="5"/>
  <c r="C277" i="5"/>
  <c r="E276" i="5"/>
  <c r="D275" i="5"/>
  <c r="C275" i="5"/>
  <c r="E264" i="5"/>
  <c r="D263" i="5"/>
  <c r="C263" i="5"/>
  <c r="E244" i="5"/>
  <c r="D243" i="5"/>
  <c r="C243" i="5"/>
  <c r="D232" i="5"/>
  <c r="E232" i="5" s="1"/>
  <c r="E216" i="5"/>
  <c r="D215" i="5"/>
  <c r="C215" i="5"/>
  <c r="C214" i="5" s="1"/>
  <c r="E210" i="5"/>
  <c r="D208" i="5"/>
  <c r="D205" i="5" s="1"/>
  <c r="C208" i="5"/>
  <c r="C205" i="5" s="1"/>
  <c r="E204" i="5"/>
  <c r="E198" i="5"/>
  <c r="E200" i="5"/>
  <c r="D203" i="5"/>
  <c r="C203" i="5"/>
  <c r="D199" i="5"/>
  <c r="C199" i="5"/>
  <c r="D197" i="5"/>
  <c r="C197" i="5"/>
  <c r="C196" i="5" s="1"/>
  <c r="E187" i="5"/>
  <c r="E189" i="5"/>
  <c r="E179" i="5"/>
  <c r="E181" i="5"/>
  <c r="E185" i="5"/>
  <c r="E173" i="5"/>
  <c r="E175" i="5"/>
  <c r="E177" i="5"/>
  <c r="D188" i="5"/>
  <c r="C188" i="5"/>
  <c r="D186" i="5"/>
  <c r="C186" i="5"/>
  <c r="D184" i="5"/>
  <c r="C184" i="5"/>
  <c r="D178" i="5"/>
  <c r="C178" i="5"/>
  <c r="D176" i="5"/>
  <c r="C176" i="5"/>
  <c r="D174" i="5"/>
  <c r="C174" i="5"/>
  <c r="D172" i="5"/>
  <c r="D171" i="5" s="1"/>
  <c r="C172" i="5"/>
  <c r="C171" i="5" s="1"/>
  <c r="E157" i="5"/>
  <c r="C156" i="5"/>
  <c r="C129" i="5"/>
  <c r="C126" i="5" s="1"/>
  <c r="E84" i="5"/>
  <c r="E172" i="5" l="1"/>
  <c r="E174" i="5"/>
  <c r="E176" i="5"/>
  <c r="D196" i="5"/>
  <c r="E196" i="5" s="1"/>
  <c r="E293" i="5"/>
  <c r="E297" i="5"/>
  <c r="E275" i="5"/>
  <c r="E289" i="5"/>
  <c r="E287" i="5"/>
  <c r="E291" i="5"/>
  <c r="E263" i="5"/>
  <c r="E277" i="5"/>
  <c r="E178" i="5"/>
  <c r="E203" i="5"/>
  <c r="E243" i="5"/>
  <c r="E180" i="5"/>
  <c r="E184" i="5"/>
  <c r="E186" i="5"/>
  <c r="E188" i="5"/>
  <c r="E197" i="5"/>
  <c r="E199" i="5"/>
  <c r="E215" i="5"/>
  <c r="D214" i="5"/>
  <c r="E214" i="5" s="1"/>
  <c r="C170" i="5"/>
  <c r="E208" i="5"/>
  <c r="E205" i="5"/>
  <c r="E171" i="5" l="1"/>
  <c r="D37" i="5" l="1"/>
  <c r="C37" i="5"/>
  <c r="E39" i="5"/>
  <c r="D34" i="5"/>
  <c r="C34" i="5"/>
  <c r="E36" i="5"/>
  <c r="D31" i="5"/>
  <c r="C31" i="5"/>
  <c r="E33" i="5"/>
  <c r="D28" i="5"/>
  <c r="C28" i="5"/>
  <c r="E30" i="5"/>
  <c r="E27" i="5"/>
  <c r="E26" i="5"/>
  <c r="E24" i="5"/>
  <c r="D21" i="5" l="1"/>
  <c r="C21" i="5"/>
  <c r="C16" i="5" s="1"/>
  <c r="D17" i="5"/>
  <c r="D16" i="5" l="1"/>
  <c r="D15" i="5" s="1"/>
  <c r="E417" i="5"/>
  <c r="D416" i="5"/>
  <c r="C416" i="5"/>
  <c r="D364" i="5"/>
  <c r="D156" i="5"/>
  <c r="E156" i="5" s="1"/>
  <c r="E124" i="5"/>
  <c r="D100" i="5"/>
  <c r="E8" i="5"/>
  <c r="E9" i="5"/>
  <c r="E11" i="5"/>
  <c r="E12" i="5"/>
  <c r="E13" i="5"/>
  <c r="E14" i="5"/>
  <c r="E19" i="5"/>
  <c r="E20" i="5"/>
  <c r="E22" i="5"/>
  <c r="E23" i="5"/>
  <c r="E29" i="5"/>
  <c r="E32" i="5"/>
  <c r="E35" i="5"/>
  <c r="E38" i="5"/>
  <c r="E43" i="5"/>
  <c r="E46" i="5"/>
  <c r="E54" i="5"/>
  <c r="E55" i="5"/>
  <c r="E57" i="5"/>
  <c r="E58" i="5"/>
  <c r="E59" i="5"/>
  <c r="E62" i="5"/>
  <c r="E63" i="5"/>
  <c r="E65" i="5"/>
  <c r="E67" i="5"/>
  <c r="E70" i="5"/>
  <c r="E72" i="5"/>
  <c r="E73" i="5"/>
  <c r="E74" i="5"/>
  <c r="E75" i="5"/>
  <c r="E76" i="5"/>
  <c r="E78" i="5"/>
  <c r="E79" i="5"/>
  <c r="E81" i="5"/>
  <c r="E85" i="5"/>
  <c r="E86" i="5"/>
  <c r="E87" i="5"/>
  <c r="E88" i="5"/>
  <c r="E114" i="5"/>
  <c r="E116" i="5"/>
  <c r="E118" i="5"/>
  <c r="E121" i="5"/>
  <c r="E127" i="5"/>
  <c r="E128" i="5"/>
  <c r="E130" i="5"/>
  <c r="E135" i="5"/>
  <c r="E136" i="5"/>
  <c r="E138" i="5"/>
  <c r="E141" i="5"/>
  <c r="E142" i="5"/>
  <c r="E143" i="5"/>
  <c r="E146" i="5"/>
  <c r="E147" i="5"/>
  <c r="E150" i="5"/>
  <c r="E152" i="5"/>
  <c r="E154" i="5"/>
  <c r="E159" i="5"/>
  <c r="E163" i="5"/>
  <c r="E166" i="5"/>
  <c r="E169" i="5"/>
  <c r="E226" i="5"/>
  <c r="E230" i="5"/>
  <c r="E246" i="5"/>
  <c r="E248" i="5"/>
  <c r="E250" i="5"/>
  <c r="E252" i="5"/>
  <c r="E253" i="5"/>
  <c r="E254" i="5"/>
  <c r="E256" i="5"/>
  <c r="E258" i="5"/>
  <c r="E260" i="5"/>
  <c r="E262" i="5"/>
  <c r="E266" i="5"/>
  <c r="E268" i="5"/>
  <c r="E270" i="5"/>
  <c r="E272" i="5"/>
  <c r="E274" i="5"/>
  <c r="E280" i="5"/>
  <c r="E282" i="5"/>
  <c r="E284" i="5"/>
  <c r="E286" i="5"/>
  <c r="E307" i="5"/>
  <c r="E308" i="5"/>
  <c r="E314" i="5"/>
  <c r="E320" i="5"/>
  <c r="E322" i="5"/>
  <c r="E326" i="5"/>
  <c r="E328" i="5"/>
  <c r="E330" i="5"/>
  <c r="E332" i="5"/>
  <c r="E334" i="5"/>
  <c r="E336" i="5"/>
  <c r="E337" i="5"/>
  <c r="E338" i="5"/>
  <c r="E340" i="5"/>
  <c r="E341" i="5"/>
  <c r="E344" i="5"/>
  <c r="E346" i="5"/>
  <c r="E350" i="5"/>
  <c r="E357" i="5"/>
  <c r="E359" i="5"/>
  <c r="E360" i="5"/>
  <c r="E361" i="5"/>
  <c r="E365" i="5"/>
  <c r="E367" i="5"/>
  <c r="E369" i="5"/>
  <c r="E371" i="5"/>
  <c r="E373" i="5"/>
  <c r="E375" i="5"/>
  <c r="E377" i="5"/>
  <c r="E379" i="5"/>
  <c r="E381" i="5"/>
  <c r="E382" i="5"/>
  <c r="E384" i="5"/>
  <c r="E386" i="5"/>
  <c r="E388" i="5"/>
  <c r="E390" i="5"/>
  <c r="E392" i="5"/>
  <c r="E394" i="5"/>
  <c r="E395" i="5"/>
  <c r="E397" i="5"/>
  <c r="E398" i="5"/>
  <c r="E400" i="5"/>
  <c r="E401" i="5"/>
  <c r="E403" i="5"/>
  <c r="E405" i="5"/>
  <c r="E407" i="5"/>
  <c r="E413" i="5"/>
  <c r="E415" i="5"/>
  <c r="E419" i="5"/>
  <c r="E423" i="5"/>
  <c r="E426" i="5"/>
  <c r="E449" i="5"/>
  <c r="E459" i="5"/>
  <c r="E461" i="5"/>
  <c r="C437" i="5"/>
  <c r="D430" i="5"/>
  <c r="D424" i="5"/>
  <c r="C425" i="5"/>
  <c r="E425" i="5" s="1"/>
  <c r="D422" i="5"/>
  <c r="C422" i="5"/>
  <c r="D418" i="5"/>
  <c r="C418" i="5"/>
  <c r="D414" i="5"/>
  <c r="C414" i="5"/>
  <c r="D412" i="5"/>
  <c r="C412" i="5"/>
  <c r="D406" i="5"/>
  <c r="C406" i="5"/>
  <c r="D404" i="5"/>
  <c r="C404" i="5"/>
  <c r="D402" i="5"/>
  <c r="C402" i="5"/>
  <c r="D399" i="5"/>
  <c r="D396" i="5" s="1"/>
  <c r="C399" i="5"/>
  <c r="C396" i="5" s="1"/>
  <c r="D393" i="5"/>
  <c r="C393" i="5"/>
  <c r="D391" i="5"/>
  <c r="C391" i="5"/>
  <c r="D389" i="5"/>
  <c r="C389" i="5"/>
  <c r="D387" i="5"/>
  <c r="C387" i="5"/>
  <c r="D385" i="5"/>
  <c r="C385" i="5"/>
  <c r="D383" i="5"/>
  <c r="C383" i="5"/>
  <c r="D380" i="5"/>
  <c r="C380" i="5"/>
  <c r="D378" i="5"/>
  <c r="C378" i="5"/>
  <c r="D376" i="5"/>
  <c r="C376" i="5"/>
  <c r="D374" i="5"/>
  <c r="C374" i="5"/>
  <c r="D372" i="5"/>
  <c r="C372" i="5"/>
  <c r="D370" i="5"/>
  <c r="C370" i="5"/>
  <c r="D368" i="5"/>
  <c r="C368" i="5"/>
  <c r="D366" i="5"/>
  <c r="C366" i="5"/>
  <c r="C364" i="5"/>
  <c r="E364" i="5" s="1"/>
  <c r="D358" i="5"/>
  <c r="C358" i="5"/>
  <c r="D356" i="5"/>
  <c r="C356" i="5"/>
  <c r="D349" i="5"/>
  <c r="C349" i="5"/>
  <c r="D345" i="5"/>
  <c r="C345" i="5"/>
  <c r="D339" i="5"/>
  <c r="C339" i="5"/>
  <c r="D335" i="5"/>
  <c r="D333" i="5"/>
  <c r="C333" i="5"/>
  <c r="D331" i="5"/>
  <c r="C331" i="5"/>
  <c r="D329" i="5"/>
  <c r="C329" i="5"/>
  <c r="D327" i="5"/>
  <c r="C327" i="5"/>
  <c r="D325" i="5"/>
  <c r="C325" i="5"/>
  <c r="D321" i="5"/>
  <c r="C321" i="5"/>
  <c r="D319" i="5"/>
  <c r="C319" i="5"/>
  <c r="D313" i="5"/>
  <c r="C313" i="5"/>
  <c r="D285" i="5"/>
  <c r="C285" i="5"/>
  <c r="D283" i="5"/>
  <c r="C283" i="5"/>
  <c r="D281" i="5"/>
  <c r="C281" i="5"/>
  <c r="D279" i="5"/>
  <c r="C279" i="5"/>
  <c r="D273" i="5"/>
  <c r="C273" i="5"/>
  <c r="D271" i="5"/>
  <c r="C271" i="5"/>
  <c r="D269" i="5"/>
  <c r="C269" i="5"/>
  <c r="D267" i="5"/>
  <c r="C267" i="5"/>
  <c r="D265" i="5"/>
  <c r="C265" i="5"/>
  <c r="D261" i="5"/>
  <c r="C261" i="5"/>
  <c r="D259" i="5"/>
  <c r="C259" i="5"/>
  <c r="D257" i="5"/>
  <c r="C257" i="5"/>
  <c r="D255" i="5"/>
  <c r="C255" i="5"/>
  <c r="D251" i="5"/>
  <c r="C251" i="5"/>
  <c r="D249" i="5"/>
  <c r="C249" i="5"/>
  <c r="D247" i="5"/>
  <c r="C247" i="5"/>
  <c r="D245" i="5"/>
  <c r="C245" i="5"/>
  <c r="D229" i="5"/>
  <c r="C229" i="5"/>
  <c r="D225" i="5"/>
  <c r="D224" i="5" s="1"/>
  <c r="C225" i="5"/>
  <c r="C224" i="5" s="1"/>
  <c r="D220" i="5"/>
  <c r="E220" i="5" s="1"/>
  <c r="D218" i="5"/>
  <c r="D217" i="5" s="1"/>
  <c r="E217" i="5" s="1"/>
  <c r="D194" i="5"/>
  <c r="D168" i="5"/>
  <c r="D167" i="5" s="1"/>
  <c r="D165" i="5"/>
  <c r="D164" i="5" s="1"/>
  <c r="D162" i="5"/>
  <c r="D161" i="5" s="1"/>
  <c r="D158" i="5"/>
  <c r="D153" i="5"/>
  <c r="D151" i="5"/>
  <c r="D149" i="5"/>
  <c r="D140" i="5"/>
  <c r="D139" i="5" s="1"/>
  <c r="D137" i="5"/>
  <c r="D134" i="5"/>
  <c r="C134" i="5"/>
  <c r="D129" i="5"/>
  <c r="D126" i="5" s="1"/>
  <c r="D122" i="5"/>
  <c r="D120" i="5"/>
  <c r="D119" i="5" s="1"/>
  <c r="D117" i="5"/>
  <c r="D115" i="5"/>
  <c r="D113" i="5"/>
  <c r="D110" i="5"/>
  <c r="D105" i="5"/>
  <c r="D90" i="5"/>
  <c r="D80" i="5"/>
  <c r="D77" i="5"/>
  <c r="D71" i="5"/>
  <c r="D68" i="5" s="1"/>
  <c r="D61" i="5"/>
  <c r="D56" i="5"/>
  <c r="D53" i="5"/>
  <c r="D49" i="5"/>
  <c r="D45" i="5"/>
  <c r="D42" i="5"/>
  <c r="E34" i="5"/>
  <c r="D10" i="5"/>
  <c r="D7" i="5"/>
  <c r="D6" i="5" s="1"/>
  <c r="C7" i="5"/>
  <c r="C6" i="5" s="1"/>
  <c r="C335" i="5"/>
  <c r="E335" i="5" s="1"/>
  <c r="C140" i="5"/>
  <c r="C139" i="5" s="1"/>
  <c r="C77" i="5"/>
  <c r="E77" i="5" s="1"/>
  <c r="C61" i="5"/>
  <c r="C56" i="5"/>
  <c r="C53" i="5"/>
  <c r="C45" i="5"/>
  <c r="C42" i="5"/>
  <c r="E21" i="5"/>
  <c r="C10" i="5"/>
  <c r="C424" i="5"/>
  <c r="E424" i="5" s="1"/>
  <c r="C168" i="5"/>
  <c r="C167" i="5" s="1"/>
  <c r="C165" i="5"/>
  <c r="C164" i="5" s="1"/>
  <c r="C162" i="5"/>
  <c r="C158" i="5"/>
  <c r="C155" i="5" s="1"/>
  <c r="C153" i="5"/>
  <c r="C151" i="5"/>
  <c r="E151" i="5" s="1"/>
  <c r="C149" i="5"/>
  <c r="C137" i="5"/>
  <c r="C123" i="5"/>
  <c r="C122" i="5" s="1"/>
  <c r="C120" i="5"/>
  <c r="C119" i="5" s="1"/>
  <c r="C117" i="5"/>
  <c r="C115" i="5"/>
  <c r="C113" i="5"/>
  <c r="C110" i="5"/>
  <c r="C80" i="5"/>
  <c r="C71" i="5"/>
  <c r="C68" i="5" s="1"/>
  <c r="C64" i="5"/>
  <c r="E64" i="5" s="1"/>
  <c r="E31" i="5"/>
  <c r="D437" i="5"/>
  <c r="E383" i="5"/>
  <c r="E389" i="5"/>
  <c r="E393" i="5"/>
  <c r="E404" i="5"/>
  <c r="E408" i="5"/>
  <c r="E414" i="5"/>
  <c r="E422" i="5"/>
  <c r="E165" i="5"/>
  <c r="E285" i="5"/>
  <c r="E372" i="5"/>
  <c r="E358" i="5"/>
  <c r="E129" i="5"/>
  <c r="E269" i="5"/>
  <c r="E273" i="5"/>
  <c r="E56" i="5" l="1"/>
  <c r="D242" i="5"/>
  <c r="D429" i="5"/>
  <c r="E429" i="5" s="1"/>
  <c r="E430" i="5"/>
  <c r="E117" i="5"/>
  <c r="E153" i="5"/>
  <c r="E162" i="5"/>
  <c r="C353" i="5"/>
  <c r="D353" i="5"/>
  <c r="D170" i="5"/>
  <c r="E194" i="5"/>
  <c r="C242" i="5"/>
  <c r="E158" i="5"/>
  <c r="E149" i="5"/>
  <c r="C145" i="5"/>
  <c r="D89" i="5"/>
  <c r="E396" i="5"/>
  <c r="E224" i="5"/>
  <c r="E267" i="5"/>
  <c r="E271" i="5"/>
  <c r="E345" i="5"/>
  <c r="E368" i="5"/>
  <c r="E380" i="5"/>
  <c r="E385" i="5"/>
  <c r="E391" i="5"/>
  <c r="E402" i="5"/>
  <c r="E406" i="5"/>
  <c r="E418" i="5"/>
  <c r="E53" i="5"/>
  <c r="E110" i="5"/>
  <c r="E412" i="5"/>
  <c r="E245" i="5"/>
  <c r="E7" i="5"/>
  <c r="D155" i="5"/>
  <c r="E155" i="5" s="1"/>
  <c r="E438" i="5"/>
  <c r="D41" i="5"/>
  <c r="D40" i="5" s="1"/>
  <c r="E134" i="5"/>
  <c r="E122" i="5"/>
  <c r="E10" i="5"/>
  <c r="C60" i="5"/>
  <c r="E61" i="5"/>
  <c r="E71" i="5"/>
  <c r="E123" i="5"/>
  <c r="E229" i="5"/>
  <c r="E339" i="5"/>
  <c r="E349" i="5"/>
  <c r="E356" i="5"/>
  <c r="D428" i="5"/>
  <c r="E225" i="5"/>
  <c r="C133" i="5"/>
  <c r="C125" i="5" s="1"/>
  <c r="E42" i="5"/>
  <c r="E387" i="5"/>
  <c r="E115" i="5"/>
  <c r="D60" i="5"/>
  <c r="E80" i="5"/>
  <c r="D145" i="5"/>
  <c r="C144" i="5"/>
  <c r="E140" i="5"/>
  <c r="E137" i="5"/>
  <c r="E313" i="5"/>
  <c r="E257" i="5"/>
  <c r="E279" i="5"/>
  <c r="E283" i="5"/>
  <c r="E370" i="5"/>
  <c r="E374" i="5"/>
  <c r="E376" i="5"/>
  <c r="E399" i="5"/>
  <c r="D112" i="5"/>
  <c r="D109" i="5" s="1"/>
  <c r="D133" i="5"/>
  <c r="D125" i="5" s="1"/>
  <c r="E45" i="5"/>
  <c r="E120" i="5"/>
  <c r="E168" i="5"/>
  <c r="E249" i="5"/>
  <c r="E251" i="5"/>
  <c r="E255" i="5"/>
  <c r="E327" i="5"/>
  <c r="E331" i="5"/>
  <c r="E333" i="5"/>
  <c r="D66" i="5"/>
  <c r="D160" i="5"/>
  <c r="C112" i="5"/>
  <c r="E164" i="5"/>
  <c r="E126" i="5"/>
  <c r="E167" i="5"/>
  <c r="E247" i="5"/>
  <c r="E261" i="5"/>
  <c r="E265" i="5"/>
  <c r="E321" i="5"/>
  <c r="E325" i="5"/>
  <c r="D52" i="5"/>
  <c r="C52" i="5"/>
  <c r="C41" i="5"/>
  <c r="C40" i="5" s="1"/>
  <c r="E366" i="5"/>
  <c r="E378" i="5"/>
  <c r="E437" i="5"/>
  <c r="E416" i="5"/>
  <c r="E113" i="5"/>
  <c r="E259" i="5"/>
  <c r="E281" i="5"/>
  <c r="E319" i="5"/>
  <c r="E329" i="5"/>
  <c r="E37" i="5"/>
  <c r="E28" i="5"/>
  <c r="D5" i="5"/>
  <c r="C5" i="5"/>
  <c r="E6" i="5"/>
  <c r="C66" i="5"/>
  <c r="C15" i="5"/>
  <c r="E15" i="5" s="1"/>
  <c r="E16" i="5"/>
  <c r="E119" i="5"/>
  <c r="E139" i="5"/>
  <c r="C161" i="5"/>
  <c r="D427" i="5" l="1"/>
  <c r="E427" i="5" s="1"/>
  <c r="E428" i="5"/>
  <c r="C222" i="5"/>
  <c r="D144" i="5"/>
  <c r="E144" i="5" s="1"/>
  <c r="E60" i="5"/>
  <c r="E40" i="5"/>
  <c r="E353" i="5"/>
  <c r="E145" i="5"/>
  <c r="D222" i="5"/>
  <c r="E68" i="5"/>
  <c r="E133" i="5"/>
  <c r="E41" i="5"/>
  <c r="C223" i="5"/>
  <c r="D223" i="5"/>
  <c r="E242" i="5"/>
  <c r="E112" i="5"/>
  <c r="C109" i="5"/>
  <c r="E109" i="5" s="1"/>
  <c r="E66" i="5"/>
  <c r="E170" i="5"/>
  <c r="E52" i="5"/>
  <c r="E125" i="5"/>
  <c r="E5" i="5"/>
  <c r="E161" i="5"/>
  <c r="C160" i="5"/>
  <c r="E222" i="5" l="1"/>
  <c r="D4" i="5"/>
  <c r="D471" i="5" s="1"/>
  <c r="E223" i="5"/>
  <c r="C4" i="5"/>
  <c r="C471" i="5" s="1"/>
  <c r="E160" i="5"/>
  <c r="E4" i="5" l="1"/>
  <c r="E471" i="5"/>
</calcChain>
</file>

<file path=xl/sharedStrings.xml><?xml version="1.0" encoding="utf-8"?>
<sst xmlns="http://schemas.openxmlformats.org/spreadsheetml/2006/main" count="948" uniqueCount="945">
  <si>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</si>
  <si>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</si>
  <si>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</si>
  <si>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</si>
  <si>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</si>
  <si>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</si>
  <si>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</si>
  <si>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</si>
  <si>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</si>
  <si>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</si>
  <si>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</si>
  <si>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</si>
  <si>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</si>
  <si>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</si>
  <si>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</si>
  <si>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</si>
  <si>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</si>
  <si>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</si>
  <si>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</si>
  <si>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</si>
  <si>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</si>
  <si>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</si>
  <si>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</si>
  <si>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</si>
  <si>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</si>
  <si>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</si>
  <si>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</si>
  <si>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</si>
  <si>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</si>
  <si>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</si>
  <si>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</si>
  <si>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</si>
  <si>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</si>
  <si>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</si>
  <si>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</si>
  <si>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</si>
  <si>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</si>
  <si>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</si>
  <si>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</si>
  <si>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</si>
  <si>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</si>
  <si>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</si>
  <si>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</si>
  <si>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</si>
  <si>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</si>
  <si>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</si>
  <si>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</si>
  <si>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</si>
  <si>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</si>
  <si>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</si>
  <si>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</si>
  <si>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</si>
  <si>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</si>
  <si>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</si>
  <si>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</si>
  <si>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</si>
  <si>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</si>
  <si>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</si>
  <si>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</si>
  <si>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</si>
  <si>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</si>
  <si>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</si>
  <si>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</si>
  <si>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</si>
  <si>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</si>
  <si>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</si>
  <si>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</si>
  <si>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</si>
  <si>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</si>
  <si>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</si>
  <si>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</si>
  <si>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</si>
  <si>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</si>
  <si>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</si>
  <si>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</si>
  <si>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</si>
  <si>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</si>
  <si>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</si>
  <si>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</si>
  <si>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</si>
  <si>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</si>
  <si>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</si>
  <si>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</si>
  <si>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</si>
  <si>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</si>
  <si>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</si>
  <si>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</si>
  <si>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</si>
  <si>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</si>
  <si>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</si>
  <si>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</si>
  <si>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</si>
  <si>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</si>
  <si>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</si>
  <si>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</si>
  <si>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</si>
  <si>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</si>
  <si>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</si>
  <si>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</si>
  <si>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</si>
  <si>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</si>
  <si>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</si>
  <si>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</si>
  <si>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</si>
  <si>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</si>
  <si>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</si>
  <si>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</si>
  <si>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</si>
  <si>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</si>
  <si>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</si>
  <si>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</si>
  <si>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</si>
  <si>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</si>
  <si>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</si>
  <si>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</si>
  <si>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</si>
  <si>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</si>
  <si>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</si>
  <si>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</si>
  <si>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</si>
  <si>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</si>
  <si>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</si>
  <si>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</si>
  <si>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</si>
  <si>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</si>
  <si>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</si>
  <si>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</si>
  <si>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</si>
  <si>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</si>
  <si>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</si>
  <si>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</si>
  <si>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</si>
  <si>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</si>
  <si>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</si>
  <si>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</si>
  <si>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</si>
  <si>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</si>
  <si>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</si>
  <si>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</si>
  <si>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</si>
  <si>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</si>
  <si>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</si>
  <si>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</si>
  <si>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</si>
  <si>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</si>
  <si>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</si>
  <si>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</si>
  <si>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</si>
  <si>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</si>
  <si>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</si>
  <si>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</si>
  <si>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</si>
  <si>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</si>
  <si>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</si>
  <si>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</si>
  <si>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</si>
  <si>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</si>
  <si>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</si>
  <si>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</si>
  <si>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</si>
  <si>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</si>
  <si>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</si>
  <si>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</si>
  <si>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</si>
  <si>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</si>
  <si>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</si>
  <si>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</si>
  <si>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</si>
  <si>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</si>
  <si>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</si>
  <si>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</si>
  <si>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</si>
  <si>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</si>
  <si>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</si>
  <si>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</si>
  <si>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</si>
  <si>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</si>
  <si>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</si>
  <si>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</si>
  <si>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</si>
  <si>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</si>
  <si>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</si>
  <si>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</si>
  <si>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</si>
  <si>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</si>
  <si>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</si>
  <si>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</si>
  <si>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</si>
  <si>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</si>
  <si>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</si>
  <si>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</si>
  <si>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</si>
  <si>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</si>
  <si>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</si>
  <si>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</si>
  <si>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</si>
  <si>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</si>
  <si>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</si>
  <si>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</si>
  <si>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</si>
  <si>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</si>
  <si>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</si>
  <si>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</si>
  <si>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</si>
  <si>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</si>
  <si>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</si>
  <si>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</si>
  <si>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</si>
  <si>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</si>
  <si>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</si>
  <si>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</si>
  <si>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</si>
  <si>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</si>
  <si>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</si>
  <si>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</si>
  <si>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</si>
  <si>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</si>
  <si>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</si>
  <si>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</si>
  <si>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</si>
  <si>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</si>
  <si>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</si>
  <si>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</si>
  <si>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</si>
  <si>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</si>
  <si>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</si>
  <si>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</si>
  <si>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</si>
  <si>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</si>
  <si>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</si>
  <si>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</si>
  <si>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</si>
  <si>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</si>
  <si>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</si>
  <si>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</si>
  <si>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</si>
  <si>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</si>
  <si>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</si>
  <si>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</si>
  <si>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</si>
  <si>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</si>
  <si>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</si>
  <si>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</si>
  <si>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</si>
  <si>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</si>
  <si>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</si>
  <si>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</si>
  <si>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</si>
  <si>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</si>
  <si>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</si>
  <si>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</si>
  <si>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</si>
  <si>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</si>
  <si>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</si>
  <si>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</si>
  <si>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</si>
  <si>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</si>
  <si>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</si>
  <si>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</si>
  <si>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</si>
  <si>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</si>
  <si>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</si>
  <si>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</si>
  <si>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</si>
  <si>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</si>
  <si>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</si>
  <si>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</si>
  <si>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</si>
  <si>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</si>
  <si>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</si>
  <si>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</si>
  <si>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</si>
  <si>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</si>
  <si>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</si>
  <si>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</si>
  <si>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</si>
  <si>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</si>
  <si>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</si>
  <si>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</si>
  <si>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</si>
  <si>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</si>
  <si>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</si>
  <si>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</si>
  <si>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</si>
  <si>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</si>
  <si>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</si>
  <si>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</si>
  <si>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</si>
  <si>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</si>
  <si>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</si>
  <si>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</si>
  <si>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</si>
  <si>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</si>
  <si>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</si>
  <si>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</si>
  <si>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</si>
  <si>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</si>
  <si>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</si>
  <si>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</si>
  <si>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</si>
  <si>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</si>
  <si>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</si>
  <si>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</si>
  <si>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</si>
  <si>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</si>
  <si>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</si>
  <si>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</si>
  <si>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</si>
  <si>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</si>
  <si>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</si>
  <si>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</si>
  <si>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</si>
  <si>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</si>
  <si>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</si>
  <si>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</si>
  <si>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</si>
  <si>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</si>
  <si>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</si>
  <si>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</si>
  <si>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</si>
  <si>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</si>
  <si>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</si>
  <si>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</si>
  <si>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</si>
  <si>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</si>
  <si>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</si>
  <si>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</si>
  <si>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</si>
  <si>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</si>
  <si>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</si>
  <si>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</si>
  <si>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</si>
  <si>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</si>
  <si>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</si>
  <si>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</si>
  <si>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</si>
  <si>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</si>
  <si>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</si>
  <si>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</si>
  <si>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</si>
  <si>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</si>
  <si>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</si>
  <si>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</si>
  <si>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</si>
  <si>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</si>
  <si>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</si>
  <si>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</si>
  <si>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</si>
  <si>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</si>
  <si>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000 2 02 25495 02 0000 150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</si>
  <si>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</si>
  <si>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</si>
  <si>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</si>
  <si>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</si>
  <si>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</si>
  <si>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</si>
  <si>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</si>
  <si>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</si>
  <si>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</si>
  <si>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</si>
  <si>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</si>
  <si>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</si>
  <si>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</si>
  <si>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</si>
  <si>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</si>
  <si>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</si>
  <si>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</si>
  <si>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</si>
  <si>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</si>
  <si>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</si>
  <si>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</si>
  <si>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</si>
  <si>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</si>
  <si>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</si>
  <si>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</si>
  <si>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</si>
  <si>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</si>
  <si>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</si>
  <si>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</si>
  <si>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</si>
  <si>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</si>
  <si>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</si>
  <si>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</si>
  <si>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</si>
  <si>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</si>
  <si>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</si>
  <si>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</si>
  <si>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000 2 02 45196 02 0000 150</t>
  </si>
  <si>
    <t>000 2 02 45216 02 0000 150</t>
  </si>
  <si>
    <t>000 2 02 45393 02 0000 150</t>
  </si>
  <si>
    <t>000 2 02 45433 02 0000 150</t>
  </si>
  <si>
    <t>000 2 02 45468 02 0000 150</t>
  </si>
  <si>
    <t>000 2 03 00000 00 0000 000</t>
  </si>
  <si>
    <t>000 2 03 02040 02 0000 150</t>
  </si>
  <si>
    <t>000 2 19 00000 00 0000 000</t>
  </si>
  <si>
    <t>000 2 19 25402 02 0000 150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</si>
  <si>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</si>
  <si>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</si>
  <si>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</si>
  <si>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</si>
  <si>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</si>
  <si>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</si>
  <si>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</si>
  <si>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</si>
  <si>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</si>
  <si>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</si>
  <si>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</si>
  <si>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</si>
  <si>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</si>
  <si>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</si>
  <si>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</si>
  <si>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</si>
  <si>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</si>
  <si>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</si>
  <si>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</si>
  <si>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</si>
  <si>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</si>
  <si>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</si>
  <si>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</si>
  <si>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</si>
  <si>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</si>
  <si>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</si>
  <si>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000 1 09 01030 05 0000 110</t>
  </si>
  <si>
    <t>000 1 09 04010 02 0000 110</t>
  </si>
  <si>
    <t xml:space="preserve"> 000 1 09 04020 02 0000 110</t>
  </si>
  <si>
    <t xml:space="preserve"> 000 1 09 04030 01 0000 110</t>
  </si>
  <si>
    <t xml:space="preserve"> 000 1 09 06000 02 0000 110</t>
  </si>
  <si>
    <t xml:space="preserve"> 000 1 09 06010 02 0000 110</t>
  </si>
  <si>
    <t>Налог с имущества, переходящего в порядке наследования или дарения</t>
  </si>
  <si>
    <t>000 1 09 04040 01 0000 110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</si>
  <si>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</si>
  <si>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</si>
  <si>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</si>
  <si>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</si>
  <si>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</si>
  <si>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</si>
  <si>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</si>
  <si>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</si>
  <si>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</si>
  <si>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</si>
  <si>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</si>
  <si>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</si>
  <si>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</si>
  <si>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</si>
  <si>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</si>
  <si>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</si>
  <si>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000 1 17 01000 00 0000 180</t>
  </si>
  <si>
    <t xml:space="preserve"> 000 1 17 01020 02 0000 180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</si>
  <si>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</si>
  <si>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</si>
  <si>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</si>
  <si>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</si>
  <si>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</si>
  <si>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</si>
  <si>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</si>
  <si>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</si>
  <si>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</si>
  <si>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</si>
  <si>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</si>
  <si>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</si>
  <si>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</si>
  <si>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</si>
  <si>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</si>
  <si>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</si>
  <si>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</si>
  <si>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</si>
  <si>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</si>
  <si>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</si>
  <si>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</si>
  <si>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</si>
  <si>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</si>
  <si>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</si>
  <si>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</si>
  <si>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</si>
  <si>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</si>
  <si>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</si>
  <si>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</si>
  <si>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</si>
  <si>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</si>
  <si>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</si>
  <si>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</si>
  <si>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</si>
  <si>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</si>
  <si>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</si>
  <si>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</si>
  <si>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</si>
  <si>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</si>
  <si>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</si>
  <si>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</si>
  <si>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</si>
  <si>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</si>
  <si>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</si>
  <si>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</si>
  <si>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</si>
  <si>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</si>
  <si>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</si>
  <si>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</si>
  <si>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</si>
  <si>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</si>
  <si>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</si>
  <si>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</si>
  <si>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</si>
  <si>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</si>
  <si>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</si>
  <si>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</si>
  <si>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</si>
  <si>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</si>
  <si>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</si>
  <si>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</si>
  <si>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</si>
  <si>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</si>
  <si>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</si>
  <si>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</si>
  <si>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</si>
  <si>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</si>
  <si>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</si>
  <si>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</si>
  <si>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</si>
  <si>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</si>
  <si>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</si>
  <si>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</si>
  <si>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</si>
  <si>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</si>
  <si>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</si>
  <si>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</si>
  <si>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</si>
  <si>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</si>
  <si>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</si>
  <si>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</si>
  <si>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</si>
  <si>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</si>
  <si>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</si>
  <si>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</si>
  <si>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</si>
  <si>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</si>
  <si>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</si>
  <si>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</si>
  <si>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</si>
  <si>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</si>
  <si>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</si>
  <si>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</si>
  <si>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</si>
  <si>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</si>
  <si>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</si>
  <si>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</si>
  <si>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</si>
  <si>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</si>
  <si>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</si>
  <si>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</si>
  <si>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</si>
  <si>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</si>
  <si>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</si>
  <si>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</si>
  <si>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</si>
  <si>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</si>
  <si>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</si>
  <si>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</si>
  <si>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</si>
  <si>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</si>
  <si>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</si>
  <si>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</si>
  <si>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</si>
  <si>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</si>
  <si>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</si>
  <si>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</si>
  <si>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</si>
  <si>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</si>
  <si>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</si>
  <si>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</si>
  <si>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</si>
  <si>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</si>
  <si>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</si>
  <si>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</si>
  <si>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</si>
  <si>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</si>
  <si>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</si>
  <si>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</si>
  <si>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</si>
  <si>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</si>
  <si>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</si>
  <si>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</si>
  <si>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</si>
  <si>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</si>
  <si>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</si>
  <si>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</si>
  <si>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</si>
  <si>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</si>
  <si>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</si>
  <si>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</si>
  <si>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</si>
  <si>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</si>
  <si>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</si>
  <si>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</si>
  <si>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</si>
  <si>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</si>
  <si>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</si>
  <si>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</si>
  <si>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</si>
  <si>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</si>
  <si>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</si>
  <si>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</si>
  <si>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</si>
  <si>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</si>
  <si>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</si>
  <si>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</si>
  <si>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</si>
  <si>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</si>
  <si>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</si>
  <si>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</si>
  <si>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Прогноз доходов
на 2020 год</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</si>
  <si>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</si>
  <si>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</si>
  <si>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000 1 03 02010 01 0000 110</t>
  </si>
  <si>
    <t>000 1 03 02011 01 0000 110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</si>
  <si>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</si>
  <si>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</si>
  <si>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</si>
  <si>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</si>
  <si>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</si>
  <si>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</si>
  <si>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</si>
  <si>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</si>
  <si>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</si>
  <si>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</si>
  <si>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</si>
  <si>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</si>
  <si>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</si>
  <si>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</si>
  <si>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</si>
  <si>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</si>
  <si>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</si>
  <si>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</si>
  <si>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</si>
  <si>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</si>
  <si>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</si>
  <si>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</si>
  <si>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</si>
  <si>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</si>
  <si>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</si>
  <si>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</si>
  <si>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</si>
  <si>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</si>
  <si>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</si>
  <si>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</si>
  <si>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</si>
  <si>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</si>
  <si>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</si>
  <si>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</si>
  <si>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</si>
  <si>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</si>
  <si>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</si>
  <si>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</si>
  <si>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</si>
  <si>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</si>
  <si>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</si>
  <si>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</si>
  <si>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</si>
  <si>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</si>
  <si>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</si>
  <si>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</si>
  <si>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</si>
  <si>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</si>
  <si>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</si>
  <si>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</si>
  <si>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</si>
  <si>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</si>
  <si>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</si>
  <si>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</si>
  <si>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</si>
  <si>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</si>
  <si>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</si>
  <si>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</si>
  <si>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</si>
  <si>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</si>
  <si>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</si>
  <si>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</si>
  <si>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</si>
  <si>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</si>
  <si>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</si>
  <si>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</si>
  <si>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</si>
  <si>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</si>
  <si>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</si>
  <si>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</si>
  <si>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</si>
  <si>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</si>
  <si>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</si>
  <si>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</si>
  <si>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</si>
  <si>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</si>
  <si>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</si>
  <si>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</si>
  <si>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</si>
  <si>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</si>
  <si>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</si>
  <si>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</si>
  <si>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</si>
  <si>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</si>
  <si>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</si>
  <si>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</si>
  <si>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000 2 02 15832 00 0000 150</t>
  </si>
  <si>
    <t>000 2 02 15832 02 0000 150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</si>
  <si>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</si>
  <si>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</si>
  <si>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</si>
  <si>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</si>
  <si>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000 2 02 25008 00 0000 150</t>
  </si>
  <si>
    <t>000 2 02 25008 02 0000 150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</si>
  <si>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</si>
  <si>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</si>
  <si>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</si>
  <si>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</si>
  <si>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</si>
  <si>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</si>
  <si>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</si>
  <si>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</si>
  <si>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</si>
  <si>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</si>
  <si>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</si>
  <si>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</si>
  <si>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</si>
  <si>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</si>
  <si>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</si>
  <si>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</si>
  <si>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000 2 02 25247 00 0000 150</t>
  </si>
  <si>
    <t>000 2 02 25247 02 0000 150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</si>
  <si>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</si>
  <si>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</si>
  <si>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</si>
  <si>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</si>
  <si>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</si>
  <si>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</si>
  <si>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</si>
  <si>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</si>
  <si>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</si>
  <si>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</si>
  <si>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</si>
  <si>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</si>
  <si>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</si>
  <si>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000 2 02 25294 00 0000 150</t>
  </si>
  <si>
    <t>000 2 02 25294 02 0000 150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</si>
  <si>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</si>
  <si>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</si>
  <si>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</si>
  <si>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</si>
  <si>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</si>
  <si>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</si>
  <si>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</si>
  <si>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</si>
  <si>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</si>
  <si>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000 2 02 25302 00 0000 150</t>
  </si>
  <si>
    <t>000 2 02 25302 02 0000 150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</si>
  <si>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</si>
  <si>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</si>
  <si>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000 2 02 25306 00 0000 150</t>
  </si>
  <si>
    <t>000 2 02 25306 02 0000 150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</si>
  <si>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</si>
  <si>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</si>
  <si>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</si>
  <si>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</si>
  <si>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000 2 02 25461 00 0000 150</t>
  </si>
  <si>
    <t>000 2 02 25461 02 0000 150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</si>
  <si>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</si>
  <si>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</si>
  <si>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000 2 02 25480 00 0000 150</t>
  </si>
  <si>
    <t>000 2 02 25480 02 0000 150</t>
  </si>
  <si>
    <t>000 2 02 25491 00 0000 150</t>
  </si>
  <si>
    <t>000 2 02 25491 02 0000 150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</si>
  <si>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</si>
  <si>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</si>
  <si>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</si>
  <si>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</si>
  <si>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</si>
  <si>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</si>
  <si>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</si>
  <si>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</si>
  <si>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</si>
  <si>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</si>
  <si>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</si>
  <si>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</si>
  <si>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</si>
  <si>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</si>
  <si>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</si>
  <si>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</si>
  <si>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000 2 02 25537 02 0000 150</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</si>
  <si>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</si>
  <si>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</si>
  <si>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</si>
  <si>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</si>
  <si>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</si>
  <si>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</si>
  <si>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</si>
  <si>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</si>
  <si>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</si>
  <si>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</si>
  <si>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</si>
  <si>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</si>
  <si>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</si>
  <si>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</si>
  <si>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000 2 02 27576 00 0000 150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</si>
  <si>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</si>
  <si>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</si>
  <si>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</si>
  <si>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</si>
  <si>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</si>
  <si>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</si>
  <si>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</si>
  <si>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</si>
  <si>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</si>
  <si>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000 2 18 45454 02 0000 150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</si>
  <si>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</si>
  <si>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</si>
  <si>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000 2 19 25138 02 0000 150</t>
  </si>
  <si>
    <t>000 2 19 25201 02 0000 150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</si>
  <si>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</si>
  <si>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000 2 19 25497 02 0000 150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</si>
  <si>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</si>
  <si>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000 219 25517 02 0000 150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</si>
  <si>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</si>
  <si>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</si>
  <si>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</si>
  <si>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</si>
  <si>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</si>
  <si>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000 2 19 35430 02 0000 150</t>
  </si>
  <si>
    <t>000 2 19 35432 02 0000 150</t>
  </si>
  <si>
    <t>000 2 19 35573 02 0000 150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</si>
  <si>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</si>
  <si>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</si>
  <si>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</si>
  <si>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000 2 19 45294 02 0000 150</t>
  </si>
  <si>
    <t>000 2 19 45454 02 0000 150</t>
  </si>
  <si>
    <t>000 2 19 45472 02 0000 150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</si>
  <si>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</si>
  <si>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</si>
  <si>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</si>
  <si>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</si>
  <si>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</si>
  <si>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</si>
  <si>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</si>
  <si>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000 1 16 10020 02 0000 140</t>
  </si>
  <si>
    <t>000 1 16 10021 02 0000 140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</si>
  <si>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</si>
  <si>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</si>
  <si>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000 2 02 15002 00 0000 150</t>
  </si>
  <si>
    <t>000 2 02 15002 02 0000 150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</si>
  <si>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</si>
  <si>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</si>
  <si>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000 2 02 15853 00 0000 150</t>
  </si>
  <si>
    <t>000 2 02 15853 02 0000 150</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</si>
  <si>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</si>
  <si>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</si>
  <si>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</si>
  <si>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</si>
  <si>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</si>
  <si>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</si>
  <si>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000 2 19 25041 02 0000 150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</si>
  <si>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</si>
  <si>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</si>
  <si>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</si>
  <si>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</si>
  <si>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</si>
  <si>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Государственная пошлина за выдачу разрешения на выброс вредных (загрязняющих) веществ в атмосферный воздух</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</si>
  <si>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</si>
  <si>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000 1 08 07260 01 0000 110</t>
  </si>
  <si>
    <t>000 1 08 07262 01 0000 110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</si>
  <si>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</si>
  <si>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</si>
  <si>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</si>
  <si>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</si>
  <si>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</si>
  <si>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</si>
  <si>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</si>
  <si>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</si>
  <si>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</si>
  <si>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</si>
  <si>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</si>
  <si>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000 2 02 45268 02 0000 150</t>
  </si>
  <si>
    <t>000 2 02 45303 00 0000 150</t>
  </si>
  <si>
    <t>000 2 02 45303 02 0000 150</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</si>
  <si>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</si>
  <si>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000 2 18 52900 02 0000 150</t>
  </si>
  <si>
    <t>Налог на профессиональный доход</t>
  </si>
  <si>
    <t>000 1 05 06000 01 0000 110</t>
  </si>
  <si>
    <t>Дотации бюджетам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</si>
  <si>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000 2 02 15857 00 0000 150</t>
  </si>
  <si>
    <t>000 2 02 15857 02 0000 150</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</si>
  <si>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</si>
  <si>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Отчет об исполнении доходов, предусмотренных приложением 1 
к Закону Брянской области "Об областном бюджете на 2020 год и на плановый период 2021 и 2022 годов" 
"Доходы областного бюджета на 2020 год"</t>
  </si>
  <si>
    <t>Кассовое исполнение
за 2020 год</t>
  </si>
  <si>
    <t>Заместитель Губернатора 
Брянской области</t>
  </si>
  <si>
    <t>Г.В. Петушкова</t>
  </si>
  <si>
    <t>Никольская А.М.</t>
  </si>
  <si>
    <t>64-10-36, 74-02-30</t>
  </si>
  <si>
    <t>Давыдова М.В.</t>
  </si>
  <si>
    <t>64-42-61</t>
  </si>
  <si>
    <t>Платежи за пользование природными ресурсами</t>
  </si>
  <si>
    <t>Платежи за добычу полезных ископаемых</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</si>
  <si>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</si>
  <si>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</si>
  <si>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Платежи за добычу подземных вод</t>
  </si>
  <si>
    <t>Отчисления на воспроизводство минерально- 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</si>
  <si>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</si>
  <si>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000 1 09 03000 00 0000 110</t>
  </si>
  <si>
    <t>000 1 09 03020 00 0000 110</t>
  </si>
  <si>
    <t>000 1 09 03021 00 0000 110</t>
  </si>
  <si>
    <t>000 1 09 03021 05 0000 110</t>
  </si>
  <si>
    <t>000 1 09 03023 01 0000 110</t>
  </si>
  <si>
    <t>000 1 09 03080 00 0000 110</t>
  </si>
  <si>
    <t>000 1 09 03083 02 0000 110</t>
  </si>
  <si>
    <t>Плата за проведение государственной экспертизы запасов полезных ископаемых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</si>
  <si>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</si>
  <si>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</si>
  <si>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</si>
  <si>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</si>
  <si>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</si>
  <si>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000 1 16 01200 01 0000 140</t>
  </si>
  <si>
    <t>000 1 16 01205 01 0000 140</t>
  </si>
  <si>
    <t>000 1 1601330 00 0000 140</t>
  </si>
  <si>
    <t>000 1 16 01332 01 0000 140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</si>
  <si>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</si>
  <si>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000 2 02 15549 02 0000 150</t>
  </si>
  <si>
    <t>Дотации бюджетам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</si>
  <si>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</si>
  <si>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Дотации бюджетам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 оказывающим медицинскую помощь (участвующим в оказании, обеспечивающим оказание медицинской помощи) по диагностике и лечению новой коронавирусной инфекции, контактирующим с пациентами с установленным диагнозом новой коронавирусной инфекции</t>
  </si>
  <si>
    <t>Дотации бюджетам субъектов Российской Федерации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 оказывающим медицинскую помощь (участвующим в оказании, обеспечивающим оказание медицинской помощи) по диагностике и лечению новой коронавирусной инфекции, контактирующим с пациентами с установленным диагнозом новой коронавирусной инфекции</t>
  </si>
  <si>
    <t>000 2 02 15844 00 0000 150</t>
  </si>
  <si>
    <t>000 2 02 15844 02 0000 150</t>
  </si>
  <si>
    <t>000 2 02 15848 00 0000 150</t>
  </si>
  <si>
    <t>000 2 02 15848 02 0000 150</t>
  </si>
  <si>
    <t>Субсидии бюджетам субъектов Российской Федерации на государственную поддержку производства масличных культур</t>
  </si>
  <si>
    <t>000 2 02 25259 02 0000 150</t>
  </si>
  <si>
    <t>Субвенции бюджетам на улучшение экологического состояния гидрографической сети</t>
  </si>
  <si>
    <t>Субвенции бюджетам субъектов Российской Федерации на улучшение экологического состояния гидрографической сети</t>
  </si>
  <si>
    <t>000 2 02 35090 00 0000 150</t>
  </si>
  <si>
    <t>000 2 02 35090 02 0000 150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</si>
  <si>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</si>
  <si>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</si>
  <si>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000 2 02 35134 00 0000 150</t>
  </si>
  <si>
    <t>000 2 02 35134 02 0000 150</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</si>
  <si>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</si>
  <si>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</si>
  <si>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000 2 02 45472 00 0000 150</t>
  </si>
  <si>
    <t>000 2 02 45472 02 0000 150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</si>
  <si>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</si>
  <si>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000 2 19 25462 02 0000 150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</si>
</sst>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7"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
      <sz val="16"/>
      <color rgb="FF000000"/>
      <name val="Times New Roman"/>
      <family val="1"/>
      <charset val="204"/>
    </font>
    <font>
      <sz val="16"/>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rgb="FFCCFFFF"/>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49" fontId="13" fillId="0" borderId="8">
      <alignment horizontal="center"/>
    </xf>
  </cellStyleXfs>
  <cellXfs count="30">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15" fillId="0" borderId="0" xfId="0" applyFont="1" applyFill="1" applyAlignment="1" applyProtection="1">
      <alignment horizontal="center" vertical="top"/>
      <protection locked="0"/>
    </xf>
    <xf numFmtId="0" fontId="15" fillId="0" borderId="0" xfId="0" applyFont="1" applyFill="1" applyProtection="1">
      <protection locked="0"/>
    </xf>
    <xf numFmtId="0" fontId="4" fillId="0" borderId="0" xfId="0" applyFont="1" applyFill="1" applyAlignment="1" applyProtection="1">
      <alignment horizontal="center" vertical="top"/>
      <protection locked="0"/>
    </xf>
    <xf numFmtId="0" fontId="4" fillId="0" borderId="0" xfId="0" applyFont="1" applyFill="1" applyProtection="1">
      <protection locked="0"/>
    </xf>
    <xf numFmtId="0" fontId="16" fillId="0" borderId="0" xfId="0" applyFont="1" applyFill="1"/>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0" fontId="14" fillId="0" borderId="0" xfId="0" applyFont="1" applyFill="1" applyAlignment="1">
      <alignment horizontal="left" vertical="center" wrapText="1"/>
    </xf>
    <xf numFmtId="0" fontId="15" fillId="0" borderId="0" xfId="0" applyFont="1" applyFill="1" applyAlignment="1" applyProtection="1">
      <alignment horizontal="right"/>
      <protection locked="0"/>
    </xf>
  </cellXfs>
  <cellStyles count="13">
    <cellStyle name="xl26" xfId="1"/>
    <cellStyle name="xl31" xfId="11"/>
    <cellStyle name="xl34" xfId="2"/>
    <cellStyle name="xl38" xfId="3"/>
    <cellStyle name="xl42" xfId="4"/>
    <cellStyle name="xl44" xfId="12"/>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9"/>
  <sheetViews>
    <sheetView showGridLines="0" tabSelected="1" view="pageBreakPreview" topLeftCell="A462" zoomScaleNormal="70" zoomScaleSheetLayoutView="100" workbookViewId="0">
      <selection activeCell="A230" sqref="A230"/>
    </sheetView>
  </sheetViews>
  <sheetFormatPr defaultColWidth="9.109375" defaultRowHeight="15.6" outlineLevelCol="1" x14ac:dyDescent="0.3"/>
  <cols>
    <col min="1" max="1" width="27.88671875" style="5" customWidth="1"/>
    <col min="2" max="2" width="63.21875" style="5" customWidth="1"/>
    <col min="3" max="3" width="18.33203125" style="6" customWidth="1"/>
    <col min="4" max="4" width="18.33203125" style="5" customWidth="1" outlineLevel="1"/>
    <col min="5" max="5" width="13.88671875"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61.8" customHeight="1" x14ac:dyDescent="0.3">
      <c r="A1" s="27" t="s">
        <v>887</v>
      </c>
      <c r="B1" s="27"/>
      <c r="C1" s="27"/>
      <c r="D1" s="27"/>
      <c r="E1" s="27"/>
    </row>
    <row r="2" spans="1:5" ht="17.25" customHeight="1" x14ac:dyDescent="0.3">
      <c r="A2" s="26" t="s">
        <v>197</v>
      </c>
      <c r="B2" s="26"/>
      <c r="C2" s="26"/>
      <c r="D2" s="26"/>
      <c r="E2" s="26"/>
    </row>
    <row r="3" spans="1:5" ht="81" customHeight="1" x14ac:dyDescent="0.3">
      <c r="A3" s="7" t="s">
        <v>51</v>
      </c>
      <c r="B3" s="7" t="s">
        <v>52</v>
      </c>
      <c r="C3" s="1" t="s">
        <v>609</v>
      </c>
      <c r="D3" s="1" t="s">
        <v>888</v>
      </c>
      <c r="E3" s="1" t="s">
        <v>198</v>
      </c>
    </row>
    <row r="4" spans="1:5" x14ac:dyDescent="0.3">
      <c r="A4" s="17" t="s">
        <v>199</v>
      </c>
      <c r="B4" s="18" t="s">
        <v>53</v>
      </c>
      <c r="C4" s="11">
        <f>C5+C15+C40+C52+C60+C66+C89+C109+C125+C144+C160+C167+C170+C217</f>
        <v>29058315692</v>
      </c>
      <c r="D4" s="11">
        <f>D5+D15+D40+D52+D60+D66+D89+D109+D125+D144+D160+D167+D170+D217</f>
        <v>30237897231.249996</v>
      </c>
      <c r="E4" s="16">
        <f>D4/C4*100</f>
        <v>104.05935963994895</v>
      </c>
    </row>
    <row r="5" spans="1:5" x14ac:dyDescent="0.3">
      <c r="A5" s="17" t="s">
        <v>200</v>
      </c>
      <c r="B5" s="18" t="s">
        <v>54</v>
      </c>
      <c r="C5" s="11">
        <f>C6+C10</f>
        <v>17131551000</v>
      </c>
      <c r="D5" s="11">
        <f>D6+D10</f>
        <v>17868866068.130001</v>
      </c>
      <c r="E5" s="16">
        <f t="shared" ref="E5:E77" si="0">D5/C5*100</f>
        <v>104.3038430561833</v>
      </c>
    </row>
    <row r="6" spans="1:5" x14ac:dyDescent="0.3">
      <c r="A6" s="2" t="s">
        <v>201</v>
      </c>
      <c r="B6" s="3" t="s">
        <v>55</v>
      </c>
      <c r="C6" s="12">
        <f>C7</f>
        <v>6128201000</v>
      </c>
      <c r="D6" s="12">
        <f>D7</f>
        <v>6444945458.6199999</v>
      </c>
      <c r="E6" s="15">
        <f t="shared" si="0"/>
        <v>105.16863690698135</v>
      </c>
    </row>
    <row r="7" spans="1:5" ht="46.8" x14ac:dyDescent="0.3">
      <c r="A7" s="2" t="s">
        <v>202</v>
      </c>
      <c r="B7" s="3" t="s">
        <v>56</v>
      </c>
      <c r="C7" s="12">
        <f>C8+C9</f>
        <v>6128201000</v>
      </c>
      <c r="D7" s="12">
        <f>D8+D9</f>
        <v>6444945458.6199999</v>
      </c>
      <c r="E7" s="15">
        <f t="shared" si="0"/>
        <v>105.16863690698135</v>
      </c>
    </row>
    <row r="8" spans="1:5" ht="46.8" x14ac:dyDescent="0.3">
      <c r="A8" s="2" t="s">
        <v>203</v>
      </c>
      <c r="B8" s="3" t="s">
        <v>57</v>
      </c>
      <c r="C8" s="12">
        <v>5479215000</v>
      </c>
      <c r="D8" s="12">
        <v>5797208422.4099998</v>
      </c>
      <c r="E8" s="15">
        <f t="shared" si="0"/>
        <v>105.80363103857032</v>
      </c>
    </row>
    <row r="9" spans="1:5" ht="46.8" x14ac:dyDescent="0.3">
      <c r="A9" s="2" t="s">
        <v>204</v>
      </c>
      <c r="B9" s="3" t="s">
        <v>58</v>
      </c>
      <c r="C9" s="12">
        <v>648986000</v>
      </c>
      <c r="D9" s="12">
        <v>647737036.21000004</v>
      </c>
      <c r="E9" s="15">
        <f t="shared" si="0"/>
        <v>99.807551504963129</v>
      </c>
    </row>
    <row r="10" spans="1:5" x14ac:dyDescent="0.3">
      <c r="A10" s="2" t="s">
        <v>205</v>
      </c>
      <c r="B10" s="3" t="s">
        <v>59</v>
      </c>
      <c r="C10" s="12">
        <f>SUM(C11:C14)</f>
        <v>11003350000</v>
      </c>
      <c r="D10" s="12">
        <f>SUM(D11:D14)</f>
        <v>11423920609.51</v>
      </c>
      <c r="E10" s="15">
        <f t="shared" si="0"/>
        <v>103.82220514216125</v>
      </c>
    </row>
    <row r="11" spans="1:5" ht="78" x14ac:dyDescent="0.3">
      <c r="A11" s="2" t="s">
        <v>206</v>
      </c>
      <c r="B11" s="3" t="s">
        <v>60</v>
      </c>
      <c r="C11" s="12">
        <v>10588409000</v>
      </c>
      <c r="D11" s="12">
        <v>11058344831.469999</v>
      </c>
      <c r="E11" s="15">
        <f t="shared" si="0"/>
        <v>104.4382100414708</v>
      </c>
    </row>
    <row r="12" spans="1:5" ht="109.2" x14ac:dyDescent="0.3">
      <c r="A12" s="2" t="s">
        <v>207</v>
      </c>
      <c r="B12" s="3" t="s">
        <v>61</v>
      </c>
      <c r="C12" s="12">
        <v>157198000</v>
      </c>
      <c r="D12" s="12">
        <v>137236887.69999999</v>
      </c>
      <c r="E12" s="15">
        <f t="shared" si="0"/>
        <v>87.301929859158506</v>
      </c>
    </row>
    <row r="13" spans="1:5" ht="46.8" x14ac:dyDescent="0.3">
      <c r="A13" s="2" t="s">
        <v>208</v>
      </c>
      <c r="B13" s="3" t="s">
        <v>188</v>
      </c>
      <c r="C13" s="12">
        <v>203868000</v>
      </c>
      <c r="D13" s="12">
        <v>179923893.31999999</v>
      </c>
      <c r="E13" s="15">
        <f t="shared" si="0"/>
        <v>88.255093158318118</v>
      </c>
    </row>
    <row r="14" spans="1:5" ht="93.6" x14ac:dyDescent="0.3">
      <c r="A14" s="2" t="s">
        <v>209</v>
      </c>
      <c r="B14" s="3" t="s">
        <v>189</v>
      </c>
      <c r="C14" s="12">
        <v>53875000</v>
      </c>
      <c r="D14" s="12">
        <v>48414997.020000003</v>
      </c>
      <c r="E14" s="15">
        <f t="shared" si="0"/>
        <v>89.865423703016248</v>
      </c>
    </row>
    <row r="15" spans="1:5" ht="46.8" x14ac:dyDescent="0.3">
      <c r="A15" s="17" t="s">
        <v>210</v>
      </c>
      <c r="B15" s="18" t="s">
        <v>62</v>
      </c>
      <c r="C15" s="11">
        <f>C16</f>
        <v>4758744870</v>
      </c>
      <c r="D15" s="11">
        <f>D16</f>
        <v>4719598672.6499996</v>
      </c>
      <c r="E15" s="16">
        <f t="shared" si="0"/>
        <v>99.177383986336707</v>
      </c>
    </row>
    <row r="16" spans="1:5" ht="31.2" x14ac:dyDescent="0.3">
      <c r="A16" s="2" t="s">
        <v>399</v>
      </c>
      <c r="B16" s="13" t="s">
        <v>398</v>
      </c>
      <c r="C16" s="12">
        <f>C17+C19+C20+C21+C24+C25+C26+C27+C28+C31+C34+C37</f>
        <v>4758744870</v>
      </c>
      <c r="D16" s="12">
        <f>D17+D19+D20+D21+D24+D25+D26+D27+D28+D31+D34+D37</f>
        <v>4719598672.6499996</v>
      </c>
      <c r="E16" s="15">
        <f t="shared" si="0"/>
        <v>99.177383986336707</v>
      </c>
    </row>
    <row r="17" spans="1:5" ht="78" x14ac:dyDescent="0.3">
      <c r="A17" s="2" t="s">
        <v>612</v>
      </c>
      <c r="B17" s="13" t="s">
        <v>610</v>
      </c>
      <c r="C17" s="12">
        <v>0</v>
      </c>
      <c r="D17" s="12">
        <f>D18</f>
        <v>-7234.5</v>
      </c>
      <c r="E17" s="15"/>
    </row>
    <row r="18" spans="1:5" ht="62.4" x14ac:dyDescent="0.3">
      <c r="A18" s="2" t="s">
        <v>613</v>
      </c>
      <c r="B18" s="13" t="s">
        <v>611</v>
      </c>
      <c r="C18" s="12">
        <v>0</v>
      </c>
      <c r="D18" s="12">
        <v>-7234.5</v>
      </c>
      <c r="E18" s="15"/>
    </row>
    <row r="19" spans="1:5" ht="31.2" x14ac:dyDescent="0.3">
      <c r="A19" s="2" t="s">
        <v>211</v>
      </c>
      <c r="B19" s="3" t="s">
        <v>63</v>
      </c>
      <c r="C19" s="12">
        <v>493562481</v>
      </c>
      <c r="D19" s="12">
        <v>495373683.62</v>
      </c>
      <c r="E19" s="15">
        <f t="shared" si="0"/>
        <v>100.36696521508894</v>
      </c>
    </row>
    <row r="20" spans="1:5" ht="31.2" x14ac:dyDescent="0.3">
      <c r="A20" s="2" t="s">
        <v>212</v>
      </c>
      <c r="B20" s="3" t="s">
        <v>64</v>
      </c>
      <c r="C20" s="12">
        <v>181698000</v>
      </c>
      <c r="D20" s="12">
        <v>190240834</v>
      </c>
      <c r="E20" s="15">
        <f t="shared" si="0"/>
        <v>104.70166650155753</v>
      </c>
    </row>
    <row r="21" spans="1:5" ht="140.4" x14ac:dyDescent="0.3">
      <c r="A21" s="2" t="s">
        <v>213</v>
      </c>
      <c r="B21" s="3" t="s">
        <v>65</v>
      </c>
      <c r="C21" s="12">
        <f>SUM(C22:C23)</f>
        <v>856066300</v>
      </c>
      <c r="D21" s="12">
        <f>SUM(D22:D23)</f>
        <v>824215343.78999996</v>
      </c>
      <c r="E21" s="15">
        <f t="shared" si="0"/>
        <v>96.279382074729497</v>
      </c>
    </row>
    <row r="22" spans="1:5" ht="171.6" x14ac:dyDescent="0.3">
      <c r="A22" s="2" t="s">
        <v>214</v>
      </c>
      <c r="B22" s="3" t="s">
        <v>66</v>
      </c>
      <c r="C22" s="12">
        <v>489767500</v>
      </c>
      <c r="D22" s="12">
        <v>469580897.81999999</v>
      </c>
      <c r="E22" s="15">
        <f t="shared" si="0"/>
        <v>95.878329578830773</v>
      </c>
    </row>
    <row r="23" spans="1:5" ht="218.4" x14ac:dyDescent="0.3">
      <c r="A23" s="2" t="s">
        <v>215</v>
      </c>
      <c r="B23" s="3" t="s">
        <v>67</v>
      </c>
      <c r="C23" s="12">
        <v>366298800</v>
      </c>
      <c r="D23" s="12">
        <v>354634445.97000003</v>
      </c>
      <c r="E23" s="15">
        <f t="shared" si="0"/>
        <v>96.815617733391434</v>
      </c>
    </row>
    <row r="24" spans="1:5" ht="129" customHeight="1" x14ac:dyDescent="0.3">
      <c r="A24" s="2" t="s">
        <v>617</v>
      </c>
      <c r="B24" s="3" t="s">
        <v>614</v>
      </c>
      <c r="C24" s="12">
        <v>5260000</v>
      </c>
      <c r="D24" s="12">
        <v>5404292.7000000002</v>
      </c>
      <c r="E24" s="15">
        <f t="shared" si="0"/>
        <v>102.74320722433461</v>
      </c>
    </row>
    <row r="25" spans="1:5" ht="124.8" x14ac:dyDescent="0.3">
      <c r="A25" s="2" t="s">
        <v>859</v>
      </c>
      <c r="B25" s="3" t="s">
        <v>860</v>
      </c>
      <c r="C25" s="12">
        <v>10000</v>
      </c>
      <c r="D25" s="12">
        <v>15865.98</v>
      </c>
      <c r="E25" s="15">
        <f t="shared" si="0"/>
        <v>158.65979999999999</v>
      </c>
    </row>
    <row r="26" spans="1:5" ht="96.6" customHeight="1" x14ac:dyDescent="0.3">
      <c r="A26" s="2" t="s">
        <v>618</v>
      </c>
      <c r="B26" s="3" t="s">
        <v>615</v>
      </c>
      <c r="C26" s="12">
        <v>445000</v>
      </c>
      <c r="D26" s="12">
        <v>443579.55</v>
      </c>
      <c r="E26" s="15">
        <f t="shared" si="0"/>
        <v>99.680797752808985</v>
      </c>
    </row>
    <row r="27" spans="1:5" ht="98.4" customHeight="1" x14ac:dyDescent="0.3">
      <c r="A27" s="2" t="s">
        <v>619</v>
      </c>
      <c r="B27" s="3" t="s">
        <v>616</v>
      </c>
      <c r="C27" s="12">
        <v>1300000</v>
      </c>
      <c r="D27" s="12">
        <v>1466831.42</v>
      </c>
      <c r="E27" s="15">
        <f t="shared" si="0"/>
        <v>112.83318615384614</v>
      </c>
    </row>
    <row r="28" spans="1:5" ht="78" x14ac:dyDescent="0.3">
      <c r="A28" s="2" t="s">
        <v>216</v>
      </c>
      <c r="B28" s="3" t="s">
        <v>68</v>
      </c>
      <c r="C28" s="12">
        <f>C29+C30</f>
        <v>1465067640</v>
      </c>
      <c r="D28" s="12">
        <f>D29+D30</f>
        <v>1477088757</v>
      </c>
      <c r="E28" s="15">
        <f t="shared" si="0"/>
        <v>100.82051617766945</v>
      </c>
    </row>
    <row r="29" spans="1:5" ht="109.2" x14ac:dyDescent="0.3">
      <c r="A29" s="2" t="s">
        <v>217</v>
      </c>
      <c r="B29" s="3" t="s">
        <v>69</v>
      </c>
      <c r="C29" s="12">
        <v>1401658599</v>
      </c>
      <c r="D29" s="12">
        <v>1412845802.2</v>
      </c>
      <c r="E29" s="15">
        <f t="shared" si="0"/>
        <v>100.79814037512283</v>
      </c>
    </row>
    <row r="30" spans="1:5" ht="124.8" x14ac:dyDescent="0.3">
      <c r="A30" s="2" t="s">
        <v>620</v>
      </c>
      <c r="B30" s="3" t="s">
        <v>621</v>
      </c>
      <c r="C30" s="12">
        <v>63409041</v>
      </c>
      <c r="D30" s="12">
        <v>64242954.799999997</v>
      </c>
      <c r="E30" s="15">
        <f t="shared" si="0"/>
        <v>101.31513390968962</v>
      </c>
    </row>
    <row r="31" spans="1:5" ht="93.6" x14ac:dyDescent="0.3">
      <c r="A31" s="2" t="s">
        <v>218</v>
      </c>
      <c r="B31" s="3" t="s">
        <v>70</v>
      </c>
      <c r="C31" s="12">
        <f>C32+C33</f>
        <v>10645664</v>
      </c>
      <c r="D31" s="12">
        <f>D32+D33</f>
        <v>10565204.34</v>
      </c>
      <c r="E31" s="15">
        <f t="shared" si="0"/>
        <v>99.244202522266349</v>
      </c>
    </row>
    <row r="32" spans="1:5" ht="124.8" x14ac:dyDescent="0.3">
      <c r="A32" s="2" t="s">
        <v>219</v>
      </c>
      <c r="B32" s="3" t="s">
        <v>71</v>
      </c>
      <c r="C32" s="12">
        <v>10192172</v>
      </c>
      <c r="D32" s="12">
        <v>10105692.34</v>
      </c>
      <c r="E32" s="15">
        <f t="shared" si="0"/>
        <v>99.151509020844614</v>
      </c>
    </row>
    <row r="33" spans="1:5" ht="140.4" x14ac:dyDescent="0.3">
      <c r="A33" s="2" t="s">
        <v>622</v>
      </c>
      <c r="B33" s="3" t="s">
        <v>623</v>
      </c>
      <c r="C33" s="12">
        <v>453492</v>
      </c>
      <c r="D33" s="12">
        <v>459512</v>
      </c>
      <c r="E33" s="15">
        <f t="shared" si="0"/>
        <v>101.32747655967471</v>
      </c>
    </row>
    <row r="34" spans="1:5" ht="78" x14ac:dyDescent="0.3">
      <c r="A34" s="2" t="s">
        <v>220</v>
      </c>
      <c r="B34" s="3" t="s">
        <v>72</v>
      </c>
      <c r="C34" s="12">
        <f>C35+C36</f>
        <v>1996318455</v>
      </c>
      <c r="D34" s="12">
        <f>D35+D36</f>
        <v>1987099381.8099999</v>
      </c>
      <c r="E34" s="15">
        <f t="shared" si="0"/>
        <v>99.538196264883993</v>
      </c>
    </row>
    <row r="35" spans="1:5" ht="124.8" x14ac:dyDescent="0.3">
      <c r="A35" s="2" t="s">
        <v>221</v>
      </c>
      <c r="B35" s="3" t="s">
        <v>73</v>
      </c>
      <c r="C35" s="12">
        <v>1909010938</v>
      </c>
      <c r="D35" s="12">
        <v>1900674557.8499999</v>
      </c>
      <c r="E35" s="15">
        <f t="shared" si="0"/>
        <v>99.563314175730511</v>
      </c>
    </row>
    <row r="36" spans="1:5" ht="124.8" x14ac:dyDescent="0.3">
      <c r="A36" s="2" t="s">
        <v>624</v>
      </c>
      <c r="B36" s="3" t="s">
        <v>625</v>
      </c>
      <c r="C36" s="12">
        <v>87307517</v>
      </c>
      <c r="D36" s="12">
        <v>86424823.959999993</v>
      </c>
      <c r="E36" s="15">
        <f t="shared" si="0"/>
        <v>98.988983915325406</v>
      </c>
    </row>
    <row r="37" spans="1:5" ht="78" x14ac:dyDescent="0.3">
      <c r="A37" s="2" t="s">
        <v>222</v>
      </c>
      <c r="B37" s="3" t="s">
        <v>74</v>
      </c>
      <c r="C37" s="12">
        <f>C38+C39</f>
        <v>-251628670</v>
      </c>
      <c r="D37" s="12">
        <f>D38+D39</f>
        <v>-272307867.06</v>
      </c>
      <c r="E37" s="15">
        <f t="shared" si="0"/>
        <v>108.21814026994619</v>
      </c>
    </row>
    <row r="38" spans="1:5" ht="114" customHeight="1" x14ac:dyDescent="0.3">
      <c r="A38" s="2" t="s">
        <v>223</v>
      </c>
      <c r="B38" s="3" t="s">
        <v>75</v>
      </c>
      <c r="C38" s="12">
        <v>-240841575</v>
      </c>
      <c r="D38" s="12">
        <v>-260464393.09</v>
      </c>
      <c r="E38" s="15">
        <f t="shared" si="0"/>
        <v>108.14760412109081</v>
      </c>
    </row>
    <row r="39" spans="1:5" ht="124.8" x14ac:dyDescent="0.3">
      <c r="A39" s="2" t="s">
        <v>626</v>
      </c>
      <c r="B39" s="3" t="s">
        <v>627</v>
      </c>
      <c r="C39" s="12">
        <v>-10787095</v>
      </c>
      <c r="D39" s="12">
        <v>-11843473.970000001</v>
      </c>
      <c r="E39" s="15">
        <f t="shared" si="0"/>
        <v>109.79298847372718</v>
      </c>
    </row>
    <row r="40" spans="1:5" x14ac:dyDescent="0.3">
      <c r="A40" s="17" t="s">
        <v>224</v>
      </c>
      <c r="B40" s="18" t="s">
        <v>76</v>
      </c>
      <c r="C40" s="11">
        <f>C41+C49+C51</f>
        <v>2443674173</v>
      </c>
      <c r="D40" s="11">
        <f>D41+D49+D51</f>
        <v>2654197876.8199997</v>
      </c>
      <c r="E40" s="16">
        <f t="shared" si="0"/>
        <v>108.61504803488383</v>
      </c>
    </row>
    <row r="41" spans="1:5" ht="31.2" x14ac:dyDescent="0.3">
      <c r="A41" s="2" t="s">
        <v>225</v>
      </c>
      <c r="B41" s="8" t="s">
        <v>77</v>
      </c>
      <c r="C41" s="12">
        <f>C42+C45</f>
        <v>2441613173</v>
      </c>
      <c r="D41" s="12">
        <f>D42+D45+D48</f>
        <v>2653647779.5699997</v>
      </c>
      <c r="E41" s="15">
        <f t="shared" si="0"/>
        <v>108.68420144987479</v>
      </c>
    </row>
    <row r="42" spans="1:5" ht="31.2" x14ac:dyDescent="0.3">
      <c r="A42" s="2" t="s">
        <v>226</v>
      </c>
      <c r="B42" s="8" t="s">
        <v>78</v>
      </c>
      <c r="C42" s="12">
        <f>C43</f>
        <v>1716613173</v>
      </c>
      <c r="D42" s="12">
        <f>D43+D44</f>
        <v>1876936615.6799998</v>
      </c>
      <c r="E42" s="15">
        <f t="shared" si="0"/>
        <v>109.3395207028392</v>
      </c>
    </row>
    <row r="43" spans="1:5" ht="31.2" x14ac:dyDescent="0.3">
      <c r="A43" s="2" t="s">
        <v>227</v>
      </c>
      <c r="B43" s="8" t="s">
        <v>78</v>
      </c>
      <c r="C43" s="12">
        <v>1716613173</v>
      </c>
      <c r="D43" s="12">
        <v>1876939347.0799999</v>
      </c>
      <c r="E43" s="15">
        <f t="shared" si="0"/>
        <v>109.33967981847708</v>
      </c>
    </row>
    <row r="44" spans="1:5" ht="46.8" x14ac:dyDescent="0.3">
      <c r="A44" s="2" t="s">
        <v>400</v>
      </c>
      <c r="B44" s="13" t="s">
        <v>401</v>
      </c>
      <c r="C44" s="12">
        <v>0</v>
      </c>
      <c r="D44" s="12">
        <v>-2731.4</v>
      </c>
      <c r="E44" s="15"/>
    </row>
    <row r="45" spans="1:5" ht="46.8" x14ac:dyDescent="0.3">
      <c r="A45" s="2" t="s">
        <v>228</v>
      </c>
      <c r="B45" s="8" t="s">
        <v>79</v>
      </c>
      <c r="C45" s="12">
        <f>C46</f>
        <v>725000000</v>
      </c>
      <c r="D45" s="12">
        <f>D46+D47</f>
        <v>776585558.48000002</v>
      </c>
      <c r="E45" s="15">
        <f t="shared" si="0"/>
        <v>107.11524944551725</v>
      </c>
    </row>
    <row r="46" spans="1:5" ht="62.4" x14ac:dyDescent="0.3">
      <c r="A46" s="2" t="s">
        <v>229</v>
      </c>
      <c r="B46" s="8" t="s">
        <v>80</v>
      </c>
      <c r="C46" s="12">
        <v>725000000</v>
      </c>
      <c r="D46" s="12">
        <v>776585361.32000005</v>
      </c>
      <c r="E46" s="15">
        <f t="shared" si="0"/>
        <v>107.1152222510345</v>
      </c>
    </row>
    <row r="47" spans="1:5" ht="62.4" x14ac:dyDescent="0.3">
      <c r="A47" s="2" t="s">
        <v>402</v>
      </c>
      <c r="B47" s="13" t="s">
        <v>403</v>
      </c>
      <c r="C47" s="12">
        <v>0</v>
      </c>
      <c r="D47" s="12">
        <v>197.16</v>
      </c>
      <c r="E47" s="15"/>
    </row>
    <row r="48" spans="1:5" ht="46.8" x14ac:dyDescent="0.3">
      <c r="A48" s="2" t="s">
        <v>404</v>
      </c>
      <c r="B48" s="13" t="s">
        <v>407</v>
      </c>
      <c r="C48" s="12">
        <v>0</v>
      </c>
      <c r="D48" s="12">
        <v>125605.41</v>
      </c>
      <c r="E48" s="15"/>
    </row>
    <row r="49" spans="1:5" x14ac:dyDescent="0.3">
      <c r="A49" s="2" t="s">
        <v>405</v>
      </c>
      <c r="B49" s="13" t="s">
        <v>408</v>
      </c>
      <c r="C49" s="12">
        <v>0</v>
      </c>
      <c r="D49" s="12">
        <f>D50</f>
        <v>610.85</v>
      </c>
      <c r="E49" s="15"/>
    </row>
    <row r="50" spans="1:5" ht="31.2" x14ac:dyDescent="0.3">
      <c r="A50" s="2" t="s">
        <v>406</v>
      </c>
      <c r="B50" s="13" t="s">
        <v>409</v>
      </c>
      <c r="C50" s="12">
        <v>0</v>
      </c>
      <c r="D50" s="12">
        <v>610.85</v>
      </c>
      <c r="E50" s="15"/>
    </row>
    <row r="51" spans="1:5" x14ac:dyDescent="0.3">
      <c r="A51" s="2" t="s">
        <v>882</v>
      </c>
      <c r="B51" s="13" t="s">
        <v>881</v>
      </c>
      <c r="C51" s="12">
        <v>2061000</v>
      </c>
      <c r="D51" s="12">
        <v>549486.4</v>
      </c>
      <c r="E51" s="15"/>
    </row>
    <row r="52" spans="1:5" x14ac:dyDescent="0.3">
      <c r="A52" s="17" t="s">
        <v>230</v>
      </c>
      <c r="B52" s="18" t="s">
        <v>81</v>
      </c>
      <c r="C52" s="11">
        <f>C53+C56+C59</f>
        <v>3672080000</v>
      </c>
      <c r="D52" s="11">
        <f>D53+D56+D59</f>
        <v>3797780533.1800003</v>
      </c>
      <c r="E52" s="16">
        <f t="shared" si="0"/>
        <v>103.42314255626239</v>
      </c>
    </row>
    <row r="53" spans="1:5" x14ac:dyDescent="0.3">
      <c r="A53" s="2" t="s">
        <v>231</v>
      </c>
      <c r="B53" s="3" t="s">
        <v>82</v>
      </c>
      <c r="C53" s="12">
        <f>SUM(C54:C55)</f>
        <v>2574624000</v>
      </c>
      <c r="D53" s="12">
        <f>SUM(D54:D55)</f>
        <v>2623666590.77</v>
      </c>
      <c r="E53" s="15">
        <f t="shared" si="0"/>
        <v>101.90484477616926</v>
      </c>
    </row>
    <row r="54" spans="1:5" ht="31.2" x14ac:dyDescent="0.3">
      <c r="A54" s="2" t="s">
        <v>232</v>
      </c>
      <c r="B54" s="3" t="s">
        <v>83</v>
      </c>
      <c r="C54" s="12">
        <v>2515408000</v>
      </c>
      <c r="D54" s="12">
        <v>2565262000.8499999</v>
      </c>
      <c r="E54" s="15">
        <f t="shared" si="0"/>
        <v>101.98194491112376</v>
      </c>
    </row>
    <row r="55" spans="1:5" ht="31.2" x14ac:dyDescent="0.3">
      <c r="A55" s="2" t="s">
        <v>233</v>
      </c>
      <c r="B55" s="3" t="s">
        <v>84</v>
      </c>
      <c r="C55" s="12">
        <v>59216000</v>
      </c>
      <c r="D55" s="12">
        <v>58404589.920000002</v>
      </c>
      <c r="E55" s="15">
        <f t="shared" si="0"/>
        <v>98.629745203998922</v>
      </c>
    </row>
    <row r="56" spans="1:5" x14ac:dyDescent="0.3">
      <c r="A56" s="2" t="s">
        <v>234</v>
      </c>
      <c r="B56" s="3" t="s">
        <v>85</v>
      </c>
      <c r="C56" s="12">
        <f>SUM(C57:C58)</f>
        <v>1054184000</v>
      </c>
      <c r="D56" s="12">
        <f>SUM(D57:D58)</f>
        <v>1131058441.0900002</v>
      </c>
      <c r="E56" s="15">
        <f t="shared" si="0"/>
        <v>107.29231719415209</v>
      </c>
    </row>
    <row r="57" spans="1:5" x14ac:dyDescent="0.3">
      <c r="A57" s="2" t="s">
        <v>235</v>
      </c>
      <c r="B57" s="3" t="s">
        <v>86</v>
      </c>
      <c r="C57" s="12">
        <v>223256250</v>
      </c>
      <c r="D57" s="12">
        <v>228886557.02000001</v>
      </c>
      <c r="E57" s="15">
        <f t="shared" si="0"/>
        <v>102.52190342711572</v>
      </c>
    </row>
    <row r="58" spans="1:5" x14ac:dyDescent="0.3">
      <c r="A58" s="2" t="s">
        <v>236</v>
      </c>
      <c r="B58" s="3" t="s">
        <v>87</v>
      </c>
      <c r="C58" s="12">
        <v>830927750</v>
      </c>
      <c r="D58" s="12">
        <v>902171884.07000005</v>
      </c>
      <c r="E58" s="15">
        <f t="shared" si="0"/>
        <v>108.57404678926659</v>
      </c>
    </row>
    <row r="59" spans="1:5" x14ac:dyDescent="0.3">
      <c r="A59" s="2" t="s">
        <v>237</v>
      </c>
      <c r="B59" s="3" t="s">
        <v>88</v>
      </c>
      <c r="C59" s="12">
        <v>43272000</v>
      </c>
      <c r="D59" s="12">
        <v>43055501.32</v>
      </c>
      <c r="E59" s="15">
        <f t="shared" si="0"/>
        <v>99.499679515622105</v>
      </c>
    </row>
    <row r="60" spans="1:5" ht="31.2" x14ac:dyDescent="0.3">
      <c r="A60" s="17" t="s">
        <v>238</v>
      </c>
      <c r="B60" s="18" t="s">
        <v>89</v>
      </c>
      <c r="C60" s="11">
        <f>C61+C64</f>
        <v>19942000</v>
      </c>
      <c r="D60" s="11">
        <f>D61+D64</f>
        <v>19952625.48</v>
      </c>
      <c r="E60" s="16">
        <f t="shared" si="0"/>
        <v>100.05328191756094</v>
      </c>
    </row>
    <row r="61" spans="1:5" x14ac:dyDescent="0.3">
      <c r="A61" s="2" t="s">
        <v>239</v>
      </c>
      <c r="B61" s="3" t="s">
        <v>90</v>
      </c>
      <c r="C61" s="12">
        <f>SUM(C62:C63)</f>
        <v>19259000</v>
      </c>
      <c r="D61" s="12">
        <f>SUM(D62:D63)</f>
        <v>19213319.920000002</v>
      </c>
      <c r="E61" s="15">
        <f t="shared" si="0"/>
        <v>99.76281177631239</v>
      </c>
    </row>
    <row r="62" spans="1:5" x14ac:dyDescent="0.3">
      <c r="A62" s="2" t="s">
        <v>240</v>
      </c>
      <c r="B62" s="3" t="s">
        <v>91</v>
      </c>
      <c r="C62" s="12">
        <v>12595000</v>
      </c>
      <c r="D62" s="12">
        <v>12563133.49</v>
      </c>
      <c r="E62" s="15">
        <f t="shared" si="0"/>
        <v>99.746990789996033</v>
      </c>
    </row>
    <row r="63" spans="1:5" ht="34.200000000000003" customHeight="1" x14ac:dyDescent="0.3">
      <c r="A63" s="2" t="s">
        <v>241</v>
      </c>
      <c r="B63" s="3" t="s">
        <v>92</v>
      </c>
      <c r="C63" s="12">
        <v>6664000</v>
      </c>
      <c r="D63" s="12">
        <v>6650186.4299999997</v>
      </c>
      <c r="E63" s="15">
        <f t="shared" si="0"/>
        <v>99.792713535414151</v>
      </c>
    </row>
    <row r="64" spans="1:5" ht="31.2" x14ac:dyDescent="0.3">
      <c r="A64" s="2" t="s">
        <v>242</v>
      </c>
      <c r="B64" s="3" t="s">
        <v>93</v>
      </c>
      <c r="C64" s="12">
        <f>C65</f>
        <v>683000</v>
      </c>
      <c r="D64" s="12">
        <f>D65</f>
        <v>739305.56</v>
      </c>
      <c r="E64" s="15">
        <f t="shared" si="0"/>
        <v>108.24385944363104</v>
      </c>
    </row>
    <row r="65" spans="1:5" x14ac:dyDescent="0.3">
      <c r="A65" s="2" t="s">
        <v>243</v>
      </c>
      <c r="B65" s="3" t="s">
        <v>94</v>
      </c>
      <c r="C65" s="12">
        <v>683000</v>
      </c>
      <c r="D65" s="12">
        <v>739305.56</v>
      </c>
      <c r="E65" s="15">
        <f t="shared" si="0"/>
        <v>108.24385944363104</v>
      </c>
    </row>
    <row r="66" spans="1:5" x14ac:dyDescent="0.3">
      <c r="A66" s="17" t="s">
        <v>244</v>
      </c>
      <c r="B66" s="18" t="s">
        <v>95</v>
      </c>
      <c r="C66" s="11">
        <f>C67+C68</f>
        <v>162453000</v>
      </c>
      <c r="D66" s="11">
        <f>D67+D68</f>
        <v>162511362.88999999</v>
      </c>
      <c r="E66" s="16">
        <f t="shared" si="0"/>
        <v>100.0359260155245</v>
      </c>
    </row>
    <row r="67" spans="1:5" ht="78" x14ac:dyDescent="0.3">
      <c r="A67" s="2" t="s">
        <v>245</v>
      </c>
      <c r="B67" s="3" t="s">
        <v>96</v>
      </c>
      <c r="C67" s="12">
        <v>750000</v>
      </c>
      <c r="D67" s="12">
        <v>671851.5</v>
      </c>
      <c r="E67" s="15">
        <f t="shared" si="0"/>
        <v>89.580200000000005</v>
      </c>
    </row>
    <row r="68" spans="1:5" ht="31.2" x14ac:dyDescent="0.3">
      <c r="A68" s="2" t="s">
        <v>246</v>
      </c>
      <c r="B68" s="3" t="s">
        <v>97</v>
      </c>
      <c r="C68" s="12">
        <f>C69+C70+C71+C73+C74+C75+C76+C79+C81+C84+C85+C86+C87+C88+C78</f>
        <v>161703000</v>
      </c>
      <c r="D68" s="12">
        <f>D69+D70+D71+D73+D74+D75+D76+D79+D81+D82+D84+D85+D86+D87+D88+D78</f>
        <v>161839511.38999999</v>
      </c>
      <c r="E68" s="15">
        <f t="shared" si="0"/>
        <v>100.08442106207059</v>
      </c>
    </row>
    <row r="69" spans="1:5" ht="93.6" x14ac:dyDescent="0.3">
      <c r="A69" s="2" t="s">
        <v>247</v>
      </c>
      <c r="B69" s="3" t="s">
        <v>98</v>
      </c>
      <c r="C69" s="12">
        <v>0</v>
      </c>
      <c r="D69" s="12">
        <v>-13270</v>
      </c>
      <c r="E69" s="15"/>
    </row>
    <row r="70" spans="1:5" ht="46.8" x14ac:dyDescent="0.3">
      <c r="A70" s="2" t="s">
        <v>248</v>
      </c>
      <c r="B70" s="3" t="s">
        <v>99</v>
      </c>
      <c r="C70" s="12">
        <v>126025000</v>
      </c>
      <c r="D70" s="12">
        <v>121111728.02</v>
      </c>
      <c r="E70" s="15">
        <f t="shared" si="0"/>
        <v>96.10135133505257</v>
      </c>
    </row>
    <row r="71" spans="1:5" ht="62.4" x14ac:dyDescent="0.3">
      <c r="A71" s="2" t="s">
        <v>249</v>
      </c>
      <c r="B71" s="3" t="s">
        <v>100</v>
      </c>
      <c r="C71" s="12">
        <f>C72</f>
        <v>11280000</v>
      </c>
      <c r="D71" s="12">
        <f>D72</f>
        <v>12972935</v>
      </c>
      <c r="E71" s="15">
        <f t="shared" si="0"/>
        <v>115.00828900709219</v>
      </c>
    </row>
    <row r="72" spans="1:5" ht="78" x14ac:dyDescent="0.3">
      <c r="A72" s="2" t="s">
        <v>250</v>
      </c>
      <c r="B72" s="3" t="s">
        <v>101</v>
      </c>
      <c r="C72" s="12">
        <v>11280000</v>
      </c>
      <c r="D72" s="12">
        <v>12972935</v>
      </c>
      <c r="E72" s="15">
        <f t="shared" si="0"/>
        <v>115.00828900709219</v>
      </c>
    </row>
    <row r="73" spans="1:5" ht="31.2" x14ac:dyDescent="0.3">
      <c r="A73" s="2" t="s">
        <v>251</v>
      </c>
      <c r="B73" s="3" t="s">
        <v>102</v>
      </c>
      <c r="C73" s="12">
        <v>3500000</v>
      </c>
      <c r="D73" s="12">
        <v>3978207</v>
      </c>
      <c r="E73" s="15">
        <f t="shared" si="0"/>
        <v>113.66305714285714</v>
      </c>
    </row>
    <row r="74" spans="1:5" ht="78" x14ac:dyDescent="0.3">
      <c r="A74" s="2" t="s">
        <v>252</v>
      </c>
      <c r="B74" s="3" t="s">
        <v>103</v>
      </c>
      <c r="C74" s="12">
        <v>100000</v>
      </c>
      <c r="D74" s="12">
        <v>89450</v>
      </c>
      <c r="E74" s="15">
        <f t="shared" si="0"/>
        <v>89.45</v>
      </c>
    </row>
    <row r="75" spans="1:5" ht="46.8" x14ac:dyDescent="0.3">
      <c r="A75" s="2" t="s">
        <v>253</v>
      </c>
      <c r="B75" s="8" t="s">
        <v>104</v>
      </c>
      <c r="C75" s="12">
        <v>12000</v>
      </c>
      <c r="D75" s="12">
        <v>10500</v>
      </c>
      <c r="E75" s="15">
        <f t="shared" si="0"/>
        <v>87.5</v>
      </c>
    </row>
    <row r="76" spans="1:5" ht="109.2" x14ac:dyDescent="0.3">
      <c r="A76" s="2" t="s">
        <v>254</v>
      </c>
      <c r="B76" s="8" t="s">
        <v>105</v>
      </c>
      <c r="C76" s="12">
        <v>15000</v>
      </c>
      <c r="D76" s="12">
        <v>20000</v>
      </c>
      <c r="E76" s="15">
        <f t="shared" si="0"/>
        <v>133.33333333333331</v>
      </c>
    </row>
    <row r="77" spans="1:5" ht="78" x14ac:dyDescent="0.3">
      <c r="A77" s="2" t="s">
        <v>255</v>
      </c>
      <c r="B77" s="3" t="s">
        <v>106</v>
      </c>
      <c r="C77" s="12">
        <f>SUM(C78:C79)</f>
        <v>19267000</v>
      </c>
      <c r="D77" s="12">
        <f>SUM(D78:D79)</f>
        <v>21736385.369999997</v>
      </c>
      <c r="E77" s="15">
        <f t="shared" si="0"/>
        <v>112.81665734156847</v>
      </c>
    </row>
    <row r="78" spans="1:5" ht="83.4" customHeight="1" x14ac:dyDescent="0.3">
      <c r="A78" s="2" t="s">
        <v>256</v>
      </c>
      <c r="B78" s="3" t="s">
        <v>107</v>
      </c>
      <c r="C78" s="12">
        <v>7767000</v>
      </c>
      <c r="D78" s="12">
        <v>9586563.8300000001</v>
      </c>
      <c r="E78" s="15">
        <f t="shared" ref="E78:E137" si="1">D78/C78*100</f>
        <v>123.42685502768123</v>
      </c>
    </row>
    <row r="79" spans="1:5" ht="187.2" x14ac:dyDescent="0.3">
      <c r="A79" s="2" t="s">
        <v>257</v>
      </c>
      <c r="B79" s="3" t="s">
        <v>108</v>
      </c>
      <c r="C79" s="12">
        <v>11500000</v>
      </c>
      <c r="D79" s="12">
        <v>12149821.539999999</v>
      </c>
      <c r="E79" s="15">
        <f t="shared" si="1"/>
        <v>105.65062208695653</v>
      </c>
    </row>
    <row r="80" spans="1:5" ht="62.4" x14ac:dyDescent="0.3">
      <c r="A80" s="2" t="s">
        <v>258</v>
      </c>
      <c r="B80" s="3" t="s">
        <v>109</v>
      </c>
      <c r="C80" s="12">
        <f>C81</f>
        <v>125000</v>
      </c>
      <c r="D80" s="12">
        <f>D81</f>
        <v>126876</v>
      </c>
      <c r="E80" s="15">
        <f t="shared" si="1"/>
        <v>101.5008</v>
      </c>
    </row>
    <row r="81" spans="1:5" ht="93.6" x14ac:dyDescent="0.3">
      <c r="A81" s="2" t="s">
        <v>259</v>
      </c>
      <c r="B81" s="3" t="s">
        <v>110</v>
      </c>
      <c r="C81" s="12">
        <v>125000</v>
      </c>
      <c r="D81" s="12">
        <v>126876</v>
      </c>
      <c r="E81" s="15">
        <f t="shared" si="1"/>
        <v>101.5008</v>
      </c>
    </row>
    <row r="82" spans="1:5" ht="31.2" x14ac:dyDescent="0.3">
      <c r="A82" s="2" t="s">
        <v>863</v>
      </c>
      <c r="B82" s="3" t="s">
        <v>861</v>
      </c>
      <c r="C82" s="12">
        <v>0</v>
      </c>
      <c r="D82" s="12">
        <f>D83</f>
        <v>-42000</v>
      </c>
      <c r="E82" s="15"/>
    </row>
    <row r="83" spans="1:5" ht="78" x14ac:dyDescent="0.3">
      <c r="A83" s="2" t="s">
        <v>864</v>
      </c>
      <c r="B83" s="3" t="s">
        <v>862</v>
      </c>
      <c r="C83" s="12">
        <v>0</v>
      </c>
      <c r="D83" s="12">
        <v>-42000</v>
      </c>
      <c r="E83" s="15"/>
    </row>
    <row r="84" spans="1:5" ht="31.2" x14ac:dyDescent="0.3">
      <c r="A84" s="2" t="s">
        <v>598</v>
      </c>
      <c r="B84" s="3" t="s">
        <v>599</v>
      </c>
      <c r="C84" s="12">
        <v>59000</v>
      </c>
      <c r="D84" s="12">
        <v>73200</v>
      </c>
      <c r="E84" s="15">
        <f t="shared" si="1"/>
        <v>124.06779661016949</v>
      </c>
    </row>
    <row r="85" spans="1:5" ht="46.8" x14ac:dyDescent="0.3">
      <c r="A85" s="2" t="s">
        <v>260</v>
      </c>
      <c r="B85" s="3" t="s">
        <v>111</v>
      </c>
      <c r="C85" s="12">
        <v>30000</v>
      </c>
      <c r="D85" s="12">
        <v>30000</v>
      </c>
      <c r="E85" s="15">
        <f t="shared" si="1"/>
        <v>100</v>
      </c>
    </row>
    <row r="86" spans="1:5" ht="78" x14ac:dyDescent="0.3">
      <c r="A86" s="2" t="s">
        <v>261</v>
      </c>
      <c r="B86" s="3" t="s">
        <v>112</v>
      </c>
      <c r="C86" s="12">
        <v>800000</v>
      </c>
      <c r="D86" s="12">
        <v>1008000</v>
      </c>
      <c r="E86" s="15">
        <f t="shared" si="1"/>
        <v>126</v>
      </c>
    </row>
    <row r="87" spans="1:5" ht="93.6" x14ac:dyDescent="0.3">
      <c r="A87" s="2" t="s">
        <v>262</v>
      </c>
      <c r="B87" s="3" t="s">
        <v>113</v>
      </c>
      <c r="C87" s="12">
        <v>90000</v>
      </c>
      <c r="D87" s="12">
        <v>102500</v>
      </c>
      <c r="E87" s="15">
        <f t="shared" si="1"/>
        <v>113.88888888888889</v>
      </c>
    </row>
    <row r="88" spans="1:5" ht="62.4" x14ac:dyDescent="0.3">
      <c r="A88" s="2" t="s">
        <v>263</v>
      </c>
      <c r="B88" s="8" t="s">
        <v>114</v>
      </c>
      <c r="C88" s="12">
        <v>400000</v>
      </c>
      <c r="D88" s="12">
        <v>635000</v>
      </c>
      <c r="E88" s="15">
        <f t="shared" si="1"/>
        <v>158.75</v>
      </c>
    </row>
    <row r="89" spans="1:5" ht="46.8" x14ac:dyDescent="0.3">
      <c r="A89" s="17" t="s">
        <v>419</v>
      </c>
      <c r="B89" s="14" t="s">
        <v>410</v>
      </c>
      <c r="C89" s="11">
        <v>0</v>
      </c>
      <c r="D89" s="11">
        <f>D90+D93+D100+D105+D107</f>
        <v>7616.7399999999989</v>
      </c>
      <c r="E89" s="16"/>
    </row>
    <row r="90" spans="1:5" ht="31.2" x14ac:dyDescent="0.3">
      <c r="A90" s="2" t="s">
        <v>420</v>
      </c>
      <c r="B90" s="13" t="s">
        <v>411</v>
      </c>
      <c r="C90" s="12">
        <v>0</v>
      </c>
      <c r="D90" s="12">
        <f>D91+D92</f>
        <v>5017.07</v>
      </c>
      <c r="E90" s="15"/>
    </row>
    <row r="91" spans="1:5" ht="46.8" x14ac:dyDescent="0.3">
      <c r="A91" s="2" t="s">
        <v>421</v>
      </c>
      <c r="B91" s="13" t="s">
        <v>412</v>
      </c>
      <c r="C91" s="12">
        <v>0</v>
      </c>
      <c r="D91" s="12">
        <v>1446.46</v>
      </c>
      <c r="E91" s="15"/>
    </row>
    <row r="92" spans="1:5" ht="46.8" x14ac:dyDescent="0.3">
      <c r="A92" s="2" t="s">
        <v>422</v>
      </c>
      <c r="B92" s="13" t="s">
        <v>413</v>
      </c>
      <c r="C92" s="12">
        <v>0</v>
      </c>
      <c r="D92" s="12">
        <v>3570.61</v>
      </c>
      <c r="E92" s="15"/>
    </row>
    <row r="93" spans="1:5" x14ac:dyDescent="0.3">
      <c r="A93" s="2" t="s">
        <v>902</v>
      </c>
      <c r="B93" s="13" t="s">
        <v>895</v>
      </c>
      <c r="C93" s="12">
        <v>0</v>
      </c>
      <c r="D93" s="12">
        <f>D94+D98</f>
        <v>70.650000000000006</v>
      </c>
      <c r="E93" s="15"/>
    </row>
    <row r="94" spans="1:5" x14ac:dyDescent="0.3">
      <c r="A94" s="2" t="s">
        <v>903</v>
      </c>
      <c r="B94" s="13" t="s">
        <v>896</v>
      </c>
      <c r="C94" s="12">
        <v>0</v>
      </c>
      <c r="D94" s="12">
        <f>D95+D97</f>
        <v>56.800000000000004</v>
      </c>
      <c r="E94" s="15"/>
    </row>
    <row r="95" spans="1:5" ht="31.2" x14ac:dyDescent="0.3">
      <c r="A95" s="2" t="s">
        <v>904</v>
      </c>
      <c r="B95" s="13" t="s">
        <v>897</v>
      </c>
      <c r="C95" s="12">
        <v>0</v>
      </c>
      <c r="D95" s="12">
        <f>D96</f>
        <v>47.09</v>
      </c>
      <c r="E95" s="15"/>
    </row>
    <row r="96" spans="1:5" ht="46.8" x14ac:dyDescent="0.3">
      <c r="A96" s="2" t="s">
        <v>905</v>
      </c>
      <c r="B96" s="13" t="s">
        <v>898</v>
      </c>
      <c r="C96" s="12">
        <v>0</v>
      </c>
      <c r="D96" s="12">
        <v>47.09</v>
      </c>
      <c r="E96" s="15"/>
    </row>
    <row r="97" spans="1:5" x14ac:dyDescent="0.3">
      <c r="A97" s="2" t="s">
        <v>906</v>
      </c>
      <c r="B97" s="13" t="s">
        <v>899</v>
      </c>
      <c r="C97" s="12">
        <v>0</v>
      </c>
      <c r="D97" s="12">
        <v>9.7100000000000009</v>
      </c>
      <c r="E97" s="15"/>
    </row>
    <row r="98" spans="1:5" x14ac:dyDescent="0.3">
      <c r="A98" s="2" t="s">
        <v>907</v>
      </c>
      <c r="B98" s="13" t="s">
        <v>900</v>
      </c>
      <c r="C98" s="12">
        <v>0</v>
      </c>
      <c r="D98" s="12">
        <f>D99</f>
        <v>13.85</v>
      </c>
      <c r="E98" s="15"/>
    </row>
    <row r="99" spans="1:5" ht="62.4" x14ac:dyDescent="0.3">
      <c r="A99" s="2" t="s">
        <v>908</v>
      </c>
      <c r="B99" s="13" t="s">
        <v>901</v>
      </c>
      <c r="C99" s="12">
        <v>0</v>
      </c>
      <c r="D99" s="12">
        <v>13.85</v>
      </c>
      <c r="E99" s="15"/>
    </row>
    <row r="100" spans="1:5" x14ac:dyDescent="0.3">
      <c r="A100" s="2" t="s">
        <v>600</v>
      </c>
      <c r="B100" s="13" t="s">
        <v>601</v>
      </c>
      <c r="C100" s="12">
        <v>0</v>
      </c>
      <c r="D100" s="12">
        <f>D101+D102+D103+D104</f>
        <v>2252.4100000000003</v>
      </c>
      <c r="E100" s="15"/>
    </row>
    <row r="101" spans="1:5" x14ac:dyDescent="0.3">
      <c r="A101" s="2" t="s">
        <v>423</v>
      </c>
      <c r="B101" s="13" t="s">
        <v>414</v>
      </c>
      <c r="C101" s="12">
        <v>0</v>
      </c>
      <c r="D101" s="12">
        <v>129.6</v>
      </c>
      <c r="E101" s="15"/>
    </row>
    <row r="102" spans="1:5" ht="31.2" x14ac:dyDescent="0.3">
      <c r="A102" s="2" t="s">
        <v>424</v>
      </c>
      <c r="B102" s="13" t="s">
        <v>415</v>
      </c>
      <c r="C102" s="12">
        <v>0</v>
      </c>
      <c r="D102" s="12">
        <v>10.43</v>
      </c>
      <c r="E102" s="15"/>
    </row>
    <row r="103" spans="1:5" ht="16.5" customHeight="1" x14ac:dyDescent="0.3">
      <c r="A103" s="2" t="s">
        <v>425</v>
      </c>
      <c r="B103" s="13" t="s">
        <v>416</v>
      </c>
      <c r="C103" s="12">
        <v>0</v>
      </c>
      <c r="D103" s="12">
        <v>2106.0300000000002</v>
      </c>
      <c r="E103" s="15"/>
    </row>
    <row r="104" spans="1:5" ht="31.2" x14ac:dyDescent="0.3">
      <c r="A104" s="2" t="s">
        <v>429</v>
      </c>
      <c r="B104" s="13" t="s">
        <v>428</v>
      </c>
      <c r="C104" s="12">
        <v>0</v>
      </c>
      <c r="D104" s="12">
        <v>6.35</v>
      </c>
      <c r="E104" s="15"/>
    </row>
    <row r="105" spans="1:5" ht="31.2" x14ac:dyDescent="0.3">
      <c r="A105" s="2" t="s">
        <v>426</v>
      </c>
      <c r="B105" s="13" t="s">
        <v>417</v>
      </c>
      <c r="C105" s="12">
        <v>0</v>
      </c>
      <c r="D105" s="12">
        <f>D106</f>
        <v>41.29</v>
      </c>
      <c r="E105" s="15"/>
    </row>
    <row r="106" spans="1:5" ht="16.5" customHeight="1" x14ac:dyDescent="0.3">
      <c r="A106" s="2" t="s">
        <v>427</v>
      </c>
      <c r="B106" s="13" t="s">
        <v>418</v>
      </c>
      <c r="C106" s="12">
        <v>0</v>
      </c>
      <c r="D106" s="12">
        <v>41.29</v>
      </c>
      <c r="E106" s="15"/>
    </row>
    <row r="107" spans="1:5" ht="31.2" x14ac:dyDescent="0.3">
      <c r="A107" s="2" t="s">
        <v>835</v>
      </c>
      <c r="B107" s="13" t="s">
        <v>834</v>
      </c>
      <c r="C107" s="12">
        <v>0</v>
      </c>
      <c r="D107" s="12">
        <f>D108</f>
        <v>235.32</v>
      </c>
      <c r="E107" s="15"/>
    </row>
    <row r="108" spans="1:5" ht="31.2" x14ac:dyDescent="0.3">
      <c r="A108" s="2" t="s">
        <v>836</v>
      </c>
      <c r="B108" s="13" t="s">
        <v>834</v>
      </c>
      <c r="C108" s="12">
        <v>0</v>
      </c>
      <c r="D108" s="12">
        <v>235.32</v>
      </c>
      <c r="E108" s="15"/>
    </row>
    <row r="109" spans="1:5" ht="46.8" x14ac:dyDescent="0.3">
      <c r="A109" s="17" t="s">
        <v>264</v>
      </c>
      <c r="B109" s="18" t="s">
        <v>115</v>
      </c>
      <c r="C109" s="11">
        <f>C110+C112+C119+C122</f>
        <v>156874000</v>
      </c>
      <c r="D109" s="11">
        <f>D110+D112+D119+D122</f>
        <v>212243605.25999999</v>
      </c>
      <c r="E109" s="16">
        <f t="shared" si="1"/>
        <v>135.29559089460329</v>
      </c>
    </row>
    <row r="110" spans="1:5" ht="78" x14ac:dyDescent="0.3">
      <c r="A110" s="2" t="s">
        <v>265</v>
      </c>
      <c r="B110" s="3" t="s">
        <v>116</v>
      </c>
      <c r="C110" s="12">
        <f>C111</f>
        <v>16948000</v>
      </c>
      <c r="D110" s="12">
        <f>D111</f>
        <v>16866995.530000001</v>
      </c>
      <c r="E110" s="15">
        <f t="shared" si="1"/>
        <v>99.522041125796562</v>
      </c>
    </row>
    <row r="111" spans="1:5" ht="62.4" x14ac:dyDescent="0.3">
      <c r="A111" s="2" t="s">
        <v>266</v>
      </c>
      <c r="B111" s="3" t="s">
        <v>117</v>
      </c>
      <c r="C111" s="12">
        <v>16948000</v>
      </c>
      <c r="D111" s="12">
        <v>16866995.530000001</v>
      </c>
      <c r="E111" s="15">
        <f t="shared" si="1"/>
        <v>99.522041125796562</v>
      </c>
    </row>
    <row r="112" spans="1:5" ht="93.6" x14ac:dyDescent="0.3">
      <c r="A112" s="2" t="s">
        <v>267</v>
      </c>
      <c r="B112" s="3" t="s">
        <v>118</v>
      </c>
      <c r="C112" s="12">
        <f>C113+C115+C117</f>
        <v>132176000</v>
      </c>
      <c r="D112" s="12">
        <f>D113+D115+D117</f>
        <v>187533098.44</v>
      </c>
      <c r="E112" s="15">
        <f t="shared" si="1"/>
        <v>141.8813539825687</v>
      </c>
    </row>
    <row r="113" spans="1:5" ht="78" x14ac:dyDescent="0.3">
      <c r="A113" s="2" t="s">
        <v>268</v>
      </c>
      <c r="B113" s="3" t="s">
        <v>119</v>
      </c>
      <c r="C113" s="12">
        <f>C114</f>
        <v>110000000</v>
      </c>
      <c r="D113" s="12">
        <f>D114</f>
        <v>162475457.11000001</v>
      </c>
      <c r="E113" s="15">
        <f t="shared" si="1"/>
        <v>147.70496100909091</v>
      </c>
    </row>
    <row r="114" spans="1:5" ht="78" x14ac:dyDescent="0.3">
      <c r="A114" s="2" t="s">
        <v>269</v>
      </c>
      <c r="B114" s="3" t="s">
        <v>190</v>
      </c>
      <c r="C114" s="12">
        <v>110000000</v>
      </c>
      <c r="D114" s="12">
        <v>162475457.11000001</v>
      </c>
      <c r="E114" s="15">
        <f t="shared" si="1"/>
        <v>147.70496100909091</v>
      </c>
    </row>
    <row r="115" spans="1:5" ht="84.6" customHeight="1" x14ac:dyDescent="0.3">
      <c r="A115" s="2" t="s">
        <v>270</v>
      </c>
      <c r="B115" s="3" t="s">
        <v>120</v>
      </c>
      <c r="C115" s="12">
        <f>C116</f>
        <v>4176000</v>
      </c>
      <c r="D115" s="12">
        <f>D116</f>
        <v>4362569.51</v>
      </c>
      <c r="E115" s="15">
        <f t="shared" si="1"/>
        <v>104.46766068007662</v>
      </c>
    </row>
    <row r="116" spans="1:5" ht="78" x14ac:dyDescent="0.3">
      <c r="A116" s="2" t="s">
        <v>271</v>
      </c>
      <c r="B116" s="3" t="s">
        <v>121</v>
      </c>
      <c r="C116" s="12">
        <v>4176000</v>
      </c>
      <c r="D116" s="12">
        <v>4362569.51</v>
      </c>
      <c r="E116" s="15">
        <f t="shared" si="1"/>
        <v>104.46766068007662</v>
      </c>
    </row>
    <row r="117" spans="1:5" ht="46.8" x14ac:dyDescent="0.3">
      <c r="A117" s="2" t="s">
        <v>272</v>
      </c>
      <c r="B117" s="3" t="s">
        <v>122</v>
      </c>
      <c r="C117" s="12">
        <f>C118</f>
        <v>18000000</v>
      </c>
      <c r="D117" s="12">
        <f>D118</f>
        <v>20695071.82</v>
      </c>
      <c r="E117" s="15">
        <f t="shared" si="1"/>
        <v>114.97262122222223</v>
      </c>
    </row>
    <row r="118" spans="1:5" ht="46.8" x14ac:dyDescent="0.3">
      <c r="A118" s="2" t="s">
        <v>273</v>
      </c>
      <c r="B118" s="3" t="s">
        <v>123</v>
      </c>
      <c r="C118" s="12">
        <v>18000000</v>
      </c>
      <c r="D118" s="12">
        <v>20695071.82</v>
      </c>
      <c r="E118" s="15">
        <f t="shared" si="1"/>
        <v>114.97262122222223</v>
      </c>
    </row>
    <row r="119" spans="1:5" ht="31.2" x14ac:dyDescent="0.3">
      <c r="A119" s="2" t="s">
        <v>274</v>
      </c>
      <c r="B119" s="3" t="s">
        <v>124</v>
      </c>
      <c r="C119" s="12">
        <f>C120</f>
        <v>4530000</v>
      </c>
      <c r="D119" s="12">
        <f>D120</f>
        <v>4529853.12</v>
      </c>
      <c r="E119" s="15">
        <f t="shared" si="1"/>
        <v>99.99675761589404</v>
      </c>
    </row>
    <row r="120" spans="1:5" ht="46.8" x14ac:dyDescent="0.3">
      <c r="A120" s="2" t="s">
        <v>275</v>
      </c>
      <c r="B120" s="3" t="s">
        <v>125</v>
      </c>
      <c r="C120" s="12">
        <f>C121</f>
        <v>4530000</v>
      </c>
      <c r="D120" s="12">
        <f>D121</f>
        <v>4529853.12</v>
      </c>
      <c r="E120" s="15">
        <f t="shared" si="1"/>
        <v>99.99675761589404</v>
      </c>
    </row>
    <row r="121" spans="1:5" ht="52.8" customHeight="1" x14ac:dyDescent="0.3">
      <c r="A121" s="2" t="s">
        <v>276</v>
      </c>
      <c r="B121" s="3" t="s">
        <v>126</v>
      </c>
      <c r="C121" s="12">
        <v>4530000</v>
      </c>
      <c r="D121" s="12">
        <v>4529853.12</v>
      </c>
      <c r="E121" s="15">
        <f t="shared" si="1"/>
        <v>99.99675761589404</v>
      </c>
    </row>
    <row r="122" spans="1:5" ht="84" customHeight="1" x14ac:dyDescent="0.3">
      <c r="A122" s="2" t="s">
        <v>277</v>
      </c>
      <c r="B122" s="3" t="s">
        <v>127</v>
      </c>
      <c r="C122" s="12">
        <f>C123</f>
        <v>3220000</v>
      </c>
      <c r="D122" s="12">
        <f>D123</f>
        <v>3313658.17</v>
      </c>
      <c r="E122" s="15">
        <f t="shared" si="1"/>
        <v>102.90863881987578</v>
      </c>
    </row>
    <row r="123" spans="1:5" ht="81.599999999999994" customHeight="1" x14ac:dyDescent="0.3">
      <c r="A123" s="2" t="s">
        <v>278</v>
      </c>
      <c r="B123" s="3" t="s">
        <v>128</v>
      </c>
      <c r="C123" s="12">
        <f>C124</f>
        <v>3220000</v>
      </c>
      <c r="D123" s="12">
        <f>D124</f>
        <v>3313658.17</v>
      </c>
      <c r="E123" s="15">
        <f t="shared" si="1"/>
        <v>102.90863881987578</v>
      </c>
    </row>
    <row r="124" spans="1:5" ht="93.6" x14ac:dyDescent="0.3">
      <c r="A124" s="2" t="s">
        <v>279</v>
      </c>
      <c r="B124" s="3" t="s">
        <v>129</v>
      </c>
      <c r="C124" s="12">
        <v>3220000</v>
      </c>
      <c r="D124" s="12">
        <v>3313658.17</v>
      </c>
      <c r="E124" s="15">
        <f t="shared" si="1"/>
        <v>102.90863881987578</v>
      </c>
    </row>
    <row r="125" spans="1:5" ht="31.2" x14ac:dyDescent="0.3">
      <c r="A125" s="17" t="s">
        <v>280</v>
      </c>
      <c r="B125" s="18" t="s">
        <v>130</v>
      </c>
      <c r="C125" s="11">
        <f>C126+C133+C139</f>
        <v>257547000</v>
      </c>
      <c r="D125" s="11">
        <f>D126+D133+D139</f>
        <v>273813106.25999999</v>
      </c>
      <c r="E125" s="16">
        <f t="shared" si="1"/>
        <v>106.31578168644947</v>
      </c>
    </row>
    <row r="126" spans="1:5" x14ac:dyDescent="0.3">
      <c r="A126" s="2" t="s">
        <v>281</v>
      </c>
      <c r="B126" s="3" t="s">
        <v>131</v>
      </c>
      <c r="C126" s="12">
        <f>C127+C128+C129+C132</f>
        <v>15842100</v>
      </c>
      <c r="D126" s="12">
        <f>D127+D128+D129+D132</f>
        <v>15769406.08</v>
      </c>
      <c r="E126" s="15">
        <f t="shared" si="1"/>
        <v>99.5411345718055</v>
      </c>
    </row>
    <row r="127" spans="1:5" ht="31.2" x14ac:dyDescent="0.3">
      <c r="A127" s="2" t="s">
        <v>282</v>
      </c>
      <c r="B127" s="3" t="s">
        <v>132</v>
      </c>
      <c r="C127" s="12">
        <v>3300000</v>
      </c>
      <c r="D127" s="12">
        <v>3098171.56</v>
      </c>
      <c r="E127" s="15">
        <f t="shared" si="1"/>
        <v>93.883986666666658</v>
      </c>
    </row>
    <row r="128" spans="1:5" x14ac:dyDescent="0.3">
      <c r="A128" s="2" t="s">
        <v>283</v>
      </c>
      <c r="B128" s="3" t="s">
        <v>133</v>
      </c>
      <c r="C128" s="12">
        <v>2300000</v>
      </c>
      <c r="D128" s="12">
        <v>2241275.96</v>
      </c>
      <c r="E128" s="15">
        <f t="shared" si="1"/>
        <v>97.446780869565217</v>
      </c>
    </row>
    <row r="129" spans="1:5" x14ac:dyDescent="0.3">
      <c r="A129" s="2" t="s">
        <v>284</v>
      </c>
      <c r="B129" s="3" t="s">
        <v>173</v>
      </c>
      <c r="C129" s="12">
        <f>C130+C131</f>
        <v>10237100</v>
      </c>
      <c r="D129" s="12">
        <f>D130+D131</f>
        <v>10425519.08</v>
      </c>
      <c r="E129" s="15">
        <f t="shared" si="1"/>
        <v>101.84055132801282</v>
      </c>
    </row>
    <row r="130" spans="1:5" x14ac:dyDescent="0.3">
      <c r="A130" s="2" t="s">
        <v>285</v>
      </c>
      <c r="B130" s="3" t="s">
        <v>174</v>
      </c>
      <c r="C130" s="12">
        <v>4830100</v>
      </c>
      <c r="D130" s="12">
        <v>4955220.82</v>
      </c>
      <c r="E130" s="15">
        <f t="shared" si="1"/>
        <v>102.59043953541335</v>
      </c>
    </row>
    <row r="131" spans="1:5" x14ac:dyDescent="0.3">
      <c r="A131" s="2" t="s">
        <v>430</v>
      </c>
      <c r="B131" s="3" t="s">
        <v>432</v>
      </c>
      <c r="C131" s="12">
        <v>5407000</v>
      </c>
      <c r="D131" s="12">
        <v>5470298.2599999998</v>
      </c>
      <c r="E131" s="15">
        <f t="shared" si="1"/>
        <v>101.17067246162381</v>
      </c>
    </row>
    <row r="132" spans="1:5" ht="46.8" x14ac:dyDescent="0.3">
      <c r="A132" s="2" t="s">
        <v>431</v>
      </c>
      <c r="B132" s="3" t="s">
        <v>433</v>
      </c>
      <c r="C132" s="12">
        <v>5000</v>
      </c>
      <c r="D132" s="12">
        <v>4439.4799999999996</v>
      </c>
      <c r="E132" s="15">
        <f t="shared" si="1"/>
        <v>88.789599999999993</v>
      </c>
    </row>
    <row r="133" spans="1:5" x14ac:dyDescent="0.3">
      <c r="A133" s="2" t="s">
        <v>286</v>
      </c>
      <c r="B133" s="3" t="s">
        <v>134</v>
      </c>
      <c r="C133" s="12">
        <f>C134+C136+C137</f>
        <v>2273900</v>
      </c>
      <c r="D133" s="12">
        <f>D134+D136+D137</f>
        <v>2551245.85</v>
      </c>
      <c r="E133" s="15">
        <f t="shared" si="1"/>
        <v>112.19692378732576</v>
      </c>
    </row>
    <row r="134" spans="1:5" ht="46.8" x14ac:dyDescent="0.3">
      <c r="A134" s="2" t="s">
        <v>287</v>
      </c>
      <c r="B134" s="3" t="s">
        <v>135</v>
      </c>
      <c r="C134" s="12">
        <f>C135</f>
        <v>2000000</v>
      </c>
      <c r="D134" s="12">
        <f>D135</f>
        <v>2339108.4900000002</v>
      </c>
      <c r="E134" s="15">
        <f t="shared" si="1"/>
        <v>116.95542450000001</v>
      </c>
    </row>
    <row r="135" spans="1:5" ht="62.4" x14ac:dyDescent="0.3">
      <c r="A135" s="2" t="s">
        <v>288</v>
      </c>
      <c r="B135" s="3" t="s">
        <v>136</v>
      </c>
      <c r="C135" s="12">
        <v>2000000</v>
      </c>
      <c r="D135" s="12">
        <v>2339108.4900000002</v>
      </c>
      <c r="E135" s="15">
        <f t="shared" si="1"/>
        <v>116.95542450000001</v>
      </c>
    </row>
    <row r="136" spans="1:5" ht="31.2" x14ac:dyDescent="0.3">
      <c r="A136" s="2" t="s">
        <v>289</v>
      </c>
      <c r="B136" s="3" t="s">
        <v>137</v>
      </c>
      <c r="C136" s="12">
        <v>23900</v>
      </c>
      <c r="D136" s="12">
        <v>23718.86</v>
      </c>
      <c r="E136" s="15">
        <f t="shared" si="1"/>
        <v>99.242092050209209</v>
      </c>
    </row>
    <row r="137" spans="1:5" ht="46.8" x14ac:dyDescent="0.3">
      <c r="A137" s="2" t="s">
        <v>290</v>
      </c>
      <c r="B137" s="3" t="s">
        <v>909</v>
      </c>
      <c r="C137" s="12">
        <f>C138</f>
        <v>250000</v>
      </c>
      <c r="D137" s="12">
        <f>D138</f>
        <v>188418.5</v>
      </c>
      <c r="E137" s="15">
        <f t="shared" si="1"/>
        <v>75.367399999999989</v>
      </c>
    </row>
    <row r="138" spans="1:5" ht="124.8" x14ac:dyDescent="0.3">
      <c r="A138" s="2" t="s">
        <v>291</v>
      </c>
      <c r="B138" s="3" t="s">
        <v>910</v>
      </c>
      <c r="C138" s="12">
        <v>250000</v>
      </c>
      <c r="D138" s="12">
        <v>188418.5</v>
      </c>
      <c r="E138" s="15">
        <f t="shared" ref="E138:E217" si="2">D138/C138*100</f>
        <v>75.367399999999989</v>
      </c>
    </row>
    <row r="139" spans="1:5" x14ac:dyDescent="0.3">
      <c r="A139" s="2" t="s">
        <v>292</v>
      </c>
      <c r="B139" s="3" t="s">
        <v>138</v>
      </c>
      <c r="C139" s="12">
        <f>C140</f>
        <v>239431000</v>
      </c>
      <c r="D139" s="12">
        <f>D140</f>
        <v>255492454.32999998</v>
      </c>
      <c r="E139" s="15">
        <f t="shared" si="2"/>
        <v>106.70817660620386</v>
      </c>
    </row>
    <row r="140" spans="1:5" ht="31.2" x14ac:dyDescent="0.3">
      <c r="A140" s="2" t="s">
        <v>293</v>
      </c>
      <c r="B140" s="3" t="s">
        <v>139</v>
      </c>
      <c r="C140" s="12">
        <f>SUM(C141:C143)</f>
        <v>239431000</v>
      </c>
      <c r="D140" s="12">
        <f>SUM(D141:D143)</f>
        <v>255492454.32999998</v>
      </c>
      <c r="E140" s="15">
        <f t="shared" si="2"/>
        <v>106.70817660620386</v>
      </c>
    </row>
    <row r="141" spans="1:5" ht="46.8" x14ac:dyDescent="0.3">
      <c r="A141" s="2" t="s">
        <v>294</v>
      </c>
      <c r="B141" s="3" t="s">
        <v>191</v>
      </c>
      <c r="C141" s="12">
        <v>1700000</v>
      </c>
      <c r="D141" s="12">
        <v>1775062.99</v>
      </c>
      <c r="E141" s="15">
        <f t="shared" si="2"/>
        <v>104.41547</v>
      </c>
    </row>
    <row r="142" spans="1:5" ht="46.8" x14ac:dyDescent="0.3">
      <c r="A142" s="2" t="s">
        <v>295</v>
      </c>
      <c r="B142" s="3" t="s">
        <v>140</v>
      </c>
      <c r="C142" s="12">
        <v>224931000</v>
      </c>
      <c r="D142" s="12">
        <v>239372011.22999999</v>
      </c>
      <c r="E142" s="15">
        <f t="shared" si="2"/>
        <v>106.42019607346252</v>
      </c>
    </row>
    <row r="143" spans="1:5" ht="46.8" x14ac:dyDescent="0.3">
      <c r="A143" s="2" t="s">
        <v>296</v>
      </c>
      <c r="B143" s="3" t="s">
        <v>141</v>
      </c>
      <c r="C143" s="12">
        <v>12800000</v>
      </c>
      <c r="D143" s="12">
        <v>14345380.109999999</v>
      </c>
      <c r="E143" s="15">
        <f t="shared" si="2"/>
        <v>112.073282109375</v>
      </c>
    </row>
    <row r="144" spans="1:5" ht="31.2" x14ac:dyDescent="0.3">
      <c r="A144" s="17" t="s">
        <v>297</v>
      </c>
      <c r="B144" s="18" t="s">
        <v>142</v>
      </c>
      <c r="C144" s="11">
        <f>C145+C155</f>
        <v>39089718</v>
      </c>
      <c r="D144" s="11">
        <f>D145+D155</f>
        <v>44517092.130000003</v>
      </c>
      <c r="E144" s="16">
        <f t="shared" si="2"/>
        <v>113.88440338710042</v>
      </c>
    </row>
    <row r="145" spans="1:5" x14ac:dyDescent="0.3">
      <c r="A145" s="2" t="s">
        <v>298</v>
      </c>
      <c r="B145" s="3" t="s">
        <v>143</v>
      </c>
      <c r="C145" s="12">
        <f>C149+C151+C153+C146+C147+C148</f>
        <v>8603975</v>
      </c>
      <c r="D145" s="12">
        <f>D149+D151+D153+D146+D147+D148</f>
        <v>12212493.390000001</v>
      </c>
      <c r="E145" s="15">
        <f t="shared" si="2"/>
        <v>141.9401310440814</v>
      </c>
    </row>
    <row r="146" spans="1:5" ht="51" customHeight="1" x14ac:dyDescent="0.3">
      <c r="A146" s="2" t="s">
        <v>299</v>
      </c>
      <c r="B146" s="3" t="s">
        <v>144</v>
      </c>
      <c r="C146" s="12">
        <v>3800</v>
      </c>
      <c r="D146" s="12">
        <v>3800</v>
      </c>
      <c r="E146" s="15">
        <f t="shared" si="2"/>
        <v>100</v>
      </c>
    </row>
    <row r="147" spans="1:5" ht="31.2" x14ac:dyDescent="0.3">
      <c r="A147" s="2" t="s">
        <v>300</v>
      </c>
      <c r="B147" s="3" t="s">
        <v>145</v>
      </c>
      <c r="C147" s="12">
        <v>371000</v>
      </c>
      <c r="D147" s="12">
        <v>381273</v>
      </c>
      <c r="E147" s="15">
        <f t="shared" si="2"/>
        <v>102.7690026954178</v>
      </c>
    </row>
    <row r="148" spans="1:5" ht="31.2" x14ac:dyDescent="0.3">
      <c r="A148" s="2" t="s">
        <v>434</v>
      </c>
      <c r="B148" s="3" t="s">
        <v>435</v>
      </c>
      <c r="C148" s="12">
        <v>1600</v>
      </c>
      <c r="D148" s="12">
        <v>1456</v>
      </c>
      <c r="E148" s="15">
        <f t="shared" si="2"/>
        <v>91</v>
      </c>
    </row>
    <row r="149" spans="1:5" ht="31.2" x14ac:dyDescent="0.3">
      <c r="A149" s="2" t="s">
        <v>301</v>
      </c>
      <c r="B149" s="3" t="s">
        <v>146</v>
      </c>
      <c r="C149" s="12">
        <f>C150</f>
        <v>104000</v>
      </c>
      <c r="D149" s="12">
        <f>D150</f>
        <v>117950</v>
      </c>
      <c r="E149" s="15">
        <f t="shared" si="2"/>
        <v>113.41346153846155</v>
      </c>
    </row>
    <row r="150" spans="1:5" ht="93.6" x14ac:dyDescent="0.3">
      <c r="A150" s="2" t="s">
        <v>302</v>
      </c>
      <c r="B150" s="3" t="s">
        <v>147</v>
      </c>
      <c r="C150" s="12">
        <v>104000</v>
      </c>
      <c r="D150" s="12">
        <v>117950</v>
      </c>
      <c r="E150" s="15">
        <f t="shared" si="2"/>
        <v>113.41346153846155</v>
      </c>
    </row>
    <row r="151" spans="1:5" ht="35.4" customHeight="1" x14ac:dyDescent="0.3">
      <c r="A151" s="2" t="s">
        <v>303</v>
      </c>
      <c r="B151" s="3" t="s">
        <v>148</v>
      </c>
      <c r="C151" s="12">
        <f>C152</f>
        <v>639043</v>
      </c>
      <c r="D151" s="12">
        <f>D152</f>
        <v>639042.88</v>
      </c>
      <c r="E151" s="15">
        <f t="shared" si="2"/>
        <v>99.999981221920905</v>
      </c>
    </row>
    <row r="152" spans="1:5" ht="67.2" customHeight="1" x14ac:dyDescent="0.3">
      <c r="A152" s="2" t="s">
        <v>304</v>
      </c>
      <c r="B152" s="3" t="s">
        <v>149</v>
      </c>
      <c r="C152" s="12">
        <v>639043</v>
      </c>
      <c r="D152" s="12">
        <v>639042.88</v>
      </c>
      <c r="E152" s="15">
        <f t="shared" si="2"/>
        <v>99.999981221920905</v>
      </c>
    </row>
    <row r="153" spans="1:5" x14ac:dyDescent="0.3">
      <c r="A153" s="2" t="s">
        <v>305</v>
      </c>
      <c r="B153" s="3" t="s">
        <v>150</v>
      </c>
      <c r="C153" s="12">
        <f>C154</f>
        <v>7484532</v>
      </c>
      <c r="D153" s="12">
        <f>D154</f>
        <v>11068971.51</v>
      </c>
      <c r="E153" s="15">
        <f t="shared" si="2"/>
        <v>147.89129781260871</v>
      </c>
    </row>
    <row r="154" spans="1:5" ht="35.4" customHeight="1" x14ac:dyDescent="0.3">
      <c r="A154" s="2" t="s">
        <v>306</v>
      </c>
      <c r="B154" s="3" t="s">
        <v>151</v>
      </c>
      <c r="C154" s="12">
        <v>7484532</v>
      </c>
      <c r="D154" s="12">
        <v>11068971.51</v>
      </c>
      <c r="E154" s="15">
        <f t="shared" si="2"/>
        <v>147.89129781260871</v>
      </c>
    </row>
    <row r="155" spans="1:5" x14ac:dyDescent="0.3">
      <c r="A155" s="2" t="s">
        <v>307</v>
      </c>
      <c r="B155" s="3" t="s">
        <v>152</v>
      </c>
      <c r="C155" s="12">
        <f>C156+C158</f>
        <v>30485743</v>
      </c>
      <c r="D155" s="12">
        <f>D156+D158</f>
        <v>32304598.740000002</v>
      </c>
      <c r="E155" s="15">
        <f t="shared" si="2"/>
        <v>105.96625032232281</v>
      </c>
    </row>
    <row r="156" spans="1:5" ht="31.2" x14ac:dyDescent="0.3">
      <c r="A156" s="2" t="s">
        <v>436</v>
      </c>
      <c r="B156" s="3" t="s">
        <v>438</v>
      </c>
      <c r="C156" s="12">
        <f>C157</f>
        <v>3525000</v>
      </c>
      <c r="D156" s="12">
        <f>D157</f>
        <v>5012629.58</v>
      </c>
      <c r="E156" s="15">
        <f t="shared" si="2"/>
        <v>142.20225758865249</v>
      </c>
    </row>
    <row r="157" spans="1:5" ht="46.8" x14ac:dyDescent="0.3">
      <c r="A157" s="2" t="s">
        <v>437</v>
      </c>
      <c r="B157" s="3" t="s">
        <v>439</v>
      </c>
      <c r="C157" s="12">
        <v>3525000</v>
      </c>
      <c r="D157" s="12">
        <v>5012629.58</v>
      </c>
      <c r="E157" s="15">
        <f t="shared" si="2"/>
        <v>142.20225758865249</v>
      </c>
    </row>
    <row r="158" spans="1:5" x14ac:dyDescent="0.3">
      <c r="A158" s="2" t="s">
        <v>308</v>
      </c>
      <c r="B158" s="3" t="s">
        <v>153</v>
      </c>
      <c r="C158" s="12">
        <f>C159</f>
        <v>26960743</v>
      </c>
      <c r="D158" s="12">
        <f>D159</f>
        <v>27291969.16</v>
      </c>
      <c r="E158" s="15">
        <f t="shared" si="2"/>
        <v>101.22854982149417</v>
      </c>
    </row>
    <row r="159" spans="1:5" ht="31.2" x14ac:dyDescent="0.3">
      <c r="A159" s="2" t="s">
        <v>309</v>
      </c>
      <c r="B159" s="3" t="s">
        <v>154</v>
      </c>
      <c r="C159" s="12">
        <v>26960743</v>
      </c>
      <c r="D159" s="12">
        <v>27291969.16</v>
      </c>
      <c r="E159" s="15">
        <f t="shared" si="2"/>
        <v>101.22854982149417</v>
      </c>
    </row>
    <row r="160" spans="1:5" ht="31.2" x14ac:dyDescent="0.3">
      <c r="A160" s="17" t="s">
        <v>310</v>
      </c>
      <c r="B160" s="18" t="s">
        <v>155</v>
      </c>
      <c r="C160" s="11">
        <f>C161+C164</f>
        <v>7000000</v>
      </c>
      <c r="D160" s="11">
        <f>D161+D164</f>
        <v>60417060.57</v>
      </c>
      <c r="E160" s="16">
        <f t="shared" si="2"/>
        <v>863.10086528571424</v>
      </c>
    </row>
    <row r="161" spans="1:5" ht="82.8" customHeight="1" x14ac:dyDescent="0.3">
      <c r="A161" s="2" t="s">
        <v>311</v>
      </c>
      <c r="B161" s="3" t="s">
        <v>156</v>
      </c>
      <c r="C161" s="12">
        <f>C162</f>
        <v>1300000</v>
      </c>
      <c r="D161" s="12">
        <f>D162</f>
        <v>2357972.92</v>
      </c>
      <c r="E161" s="15">
        <f t="shared" si="2"/>
        <v>181.38253230769232</v>
      </c>
    </row>
    <row r="162" spans="1:5" ht="109.2" x14ac:dyDescent="0.3">
      <c r="A162" s="2" t="s">
        <v>312</v>
      </c>
      <c r="B162" s="3" t="s">
        <v>157</v>
      </c>
      <c r="C162" s="12">
        <f>C163</f>
        <v>1300000</v>
      </c>
      <c r="D162" s="12">
        <f>D163</f>
        <v>2357972.92</v>
      </c>
      <c r="E162" s="15">
        <f t="shared" si="2"/>
        <v>181.38253230769232</v>
      </c>
    </row>
    <row r="163" spans="1:5" ht="99" customHeight="1" x14ac:dyDescent="0.3">
      <c r="A163" s="2" t="s">
        <v>313</v>
      </c>
      <c r="B163" s="3" t="s">
        <v>158</v>
      </c>
      <c r="C163" s="12">
        <v>1300000</v>
      </c>
      <c r="D163" s="12">
        <v>2357972.92</v>
      </c>
      <c r="E163" s="15">
        <f t="shared" si="2"/>
        <v>181.38253230769232</v>
      </c>
    </row>
    <row r="164" spans="1:5" ht="31.2" x14ac:dyDescent="0.3">
      <c r="A164" s="2" t="s">
        <v>314</v>
      </c>
      <c r="B164" s="3" t="s">
        <v>159</v>
      </c>
      <c r="C164" s="12">
        <f>C165</f>
        <v>5700000</v>
      </c>
      <c r="D164" s="12">
        <f>D165</f>
        <v>58059087.649999999</v>
      </c>
      <c r="E164" s="15">
        <f t="shared" si="2"/>
        <v>1018.5804850877192</v>
      </c>
    </row>
    <row r="165" spans="1:5" ht="46.8" x14ac:dyDescent="0.3">
      <c r="A165" s="2" t="s">
        <v>315</v>
      </c>
      <c r="B165" s="3" t="s">
        <v>160</v>
      </c>
      <c r="C165" s="12">
        <f>C166</f>
        <v>5700000</v>
      </c>
      <c r="D165" s="12">
        <f>D166</f>
        <v>58059087.649999999</v>
      </c>
      <c r="E165" s="15">
        <f t="shared" si="2"/>
        <v>1018.5804850877192</v>
      </c>
    </row>
    <row r="166" spans="1:5" ht="62.4" x14ac:dyDescent="0.3">
      <c r="A166" s="2" t="s">
        <v>316</v>
      </c>
      <c r="B166" s="3" t="s">
        <v>161</v>
      </c>
      <c r="C166" s="12">
        <v>5700000</v>
      </c>
      <c r="D166" s="12">
        <v>58059087.649999999</v>
      </c>
      <c r="E166" s="15">
        <f t="shared" si="2"/>
        <v>1018.5804850877192</v>
      </c>
    </row>
    <row r="167" spans="1:5" x14ac:dyDescent="0.3">
      <c r="A167" s="17" t="s">
        <v>317</v>
      </c>
      <c r="B167" s="18" t="s">
        <v>162</v>
      </c>
      <c r="C167" s="11">
        <f>C168</f>
        <v>800000</v>
      </c>
      <c r="D167" s="11">
        <f>D168</f>
        <v>789651</v>
      </c>
      <c r="E167" s="16">
        <f t="shared" si="2"/>
        <v>98.706375000000008</v>
      </c>
    </row>
    <row r="168" spans="1:5" ht="46.8" x14ac:dyDescent="0.3">
      <c r="A168" s="2" t="s">
        <v>318</v>
      </c>
      <c r="B168" s="3" t="s">
        <v>163</v>
      </c>
      <c r="C168" s="12">
        <f>C169</f>
        <v>800000</v>
      </c>
      <c r="D168" s="12">
        <f>D169</f>
        <v>789651</v>
      </c>
      <c r="E168" s="15">
        <f t="shared" si="2"/>
        <v>98.706375000000008</v>
      </c>
    </row>
    <row r="169" spans="1:5" ht="46.8" x14ac:dyDescent="0.3">
      <c r="A169" s="2" t="s">
        <v>319</v>
      </c>
      <c r="B169" s="3" t="s">
        <v>164</v>
      </c>
      <c r="C169" s="12">
        <v>800000</v>
      </c>
      <c r="D169" s="12">
        <v>789651</v>
      </c>
      <c r="E169" s="15">
        <f t="shared" si="2"/>
        <v>98.706375000000008</v>
      </c>
    </row>
    <row r="170" spans="1:5" x14ac:dyDescent="0.3">
      <c r="A170" s="17" t="s">
        <v>320</v>
      </c>
      <c r="B170" s="18" t="s">
        <v>165</v>
      </c>
      <c r="C170" s="11">
        <f>C171+C194+C196+C205+C214</f>
        <v>408279071</v>
      </c>
      <c r="D170" s="11">
        <f>D171+D194+D196+D205+D214</f>
        <v>422755156.47000003</v>
      </c>
      <c r="E170" s="16">
        <f t="shared" si="2"/>
        <v>103.54563495859431</v>
      </c>
    </row>
    <row r="171" spans="1:5" ht="36" customHeight="1" x14ac:dyDescent="0.3">
      <c r="A171" s="2" t="s">
        <v>645</v>
      </c>
      <c r="B171" s="3" t="s">
        <v>628</v>
      </c>
      <c r="C171" s="12">
        <f>C172+C174+C176+C178+C180+C184+C186+C188+C190+C192</f>
        <v>326629398</v>
      </c>
      <c r="D171" s="12">
        <f>D172+D174+D176+D178+D180+D184+D186+D188+D190+D192</f>
        <v>335901355.19999999</v>
      </c>
      <c r="E171" s="15">
        <f t="shared" si="2"/>
        <v>102.83867810331022</v>
      </c>
    </row>
    <row r="172" spans="1:5" ht="62.4" x14ac:dyDescent="0.3">
      <c r="A172" s="2" t="s">
        <v>646</v>
      </c>
      <c r="B172" s="3" t="s">
        <v>629</v>
      </c>
      <c r="C172" s="12">
        <f>C173</f>
        <v>2100000</v>
      </c>
      <c r="D172" s="12">
        <f>D173</f>
        <v>2334042.1</v>
      </c>
      <c r="E172" s="15">
        <f t="shared" si="2"/>
        <v>111.14486190476191</v>
      </c>
    </row>
    <row r="173" spans="1:5" ht="93.6" x14ac:dyDescent="0.3">
      <c r="A173" s="2" t="s">
        <v>647</v>
      </c>
      <c r="B173" s="3" t="s">
        <v>630</v>
      </c>
      <c r="C173" s="12">
        <v>2100000</v>
      </c>
      <c r="D173" s="12">
        <v>2334042.1</v>
      </c>
      <c r="E173" s="15">
        <f t="shared" si="2"/>
        <v>111.14486190476191</v>
      </c>
    </row>
    <row r="174" spans="1:5" ht="62.4" x14ac:dyDescent="0.3">
      <c r="A174" s="2" t="s">
        <v>648</v>
      </c>
      <c r="B174" s="3" t="s">
        <v>631</v>
      </c>
      <c r="C174" s="12">
        <f>C175</f>
        <v>2567000</v>
      </c>
      <c r="D174" s="12">
        <f>D175</f>
        <v>2935535.35</v>
      </c>
      <c r="E174" s="15">
        <f t="shared" si="2"/>
        <v>114.35665562913908</v>
      </c>
    </row>
    <row r="175" spans="1:5" ht="109.2" x14ac:dyDescent="0.3">
      <c r="A175" s="2" t="s">
        <v>649</v>
      </c>
      <c r="B175" s="3" t="s">
        <v>632</v>
      </c>
      <c r="C175" s="12">
        <v>2567000</v>
      </c>
      <c r="D175" s="12">
        <v>2935535.35</v>
      </c>
      <c r="E175" s="15">
        <f t="shared" si="2"/>
        <v>114.35665562913908</v>
      </c>
    </row>
    <row r="176" spans="1:5" ht="62.4" x14ac:dyDescent="0.3">
      <c r="A176" s="2" t="s">
        <v>650</v>
      </c>
      <c r="B176" s="3" t="s">
        <v>633</v>
      </c>
      <c r="C176" s="12">
        <f>C177</f>
        <v>1265000</v>
      </c>
      <c r="D176" s="12">
        <f>D177</f>
        <v>1339500</v>
      </c>
      <c r="E176" s="15">
        <f t="shared" si="2"/>
        <v>105.88932806324112</v>
      </c>
    </row>
    <row r="177" spans="1:5" ht="97.8" customHeight="1" x14ac:dyDescent="0.3">
      <c r="A177" s="2" t="s">
        <v>651</v>
      </c>
      <c r="B177" s="3" t="s">
        <v>634</v>
      </c>
      <c r="C177" s="12">
        <v>1265000</v>
      </c>
      <c r="D177" s="12">
        <v>1339500</v>
      </c>
      <c r="E177" s="15">
        <f t="shared" si="2"/>
        <v>105.88932806324112</v>
      </c>
    </row>
    <row r="178" spans="1:5" ht="52.2" customHeight="1" x14ac:dyDescent="0.3">
      <c r="A178" s="2" t="s">
        <v>652</v>
      </c>
      <c r="B178" s="3" t="s">
        <v>635</v>
      </c>
      <c r="C178" s="12">
        <f>C179</f>
        <v>3000</v>
      </c>
      <c r="D178" s="12">
        <f>D179</f>
        <v>15000.01</v>
      </c>
      <c r="E178" s="15">
        <f t="shared" si="2"/>
        <v>500.0003333333334</v>
      </c>
    </row>
    <row r="179" spans="1:5" ht="93.6" x14ac:dyDescent="0.3">
      <c r="A179" s="2" t="s">
        <v>653</v>
      </c>
      <c r="B179" s="3" t="s">
        <v>636</v>
      </c>
      <c r="C179" s="12">
        <v>3000</v>
      </c>
      <c r="D179" s="12">
        <v>15000.01</v>
      </c>
      <c r="E179" s="15">
        <f t="shared" si="2"/>
        <v>500.0003333333334</v>
      </c>
    </row>
    <row r="180" spans="1:5" ht="62.4" x14ac:dyDescent="0.3">
      <c r="A180" s="2" t="s">
        <v>654</v>
      </c>
      <c r="B180" s="3" t="s">
        <v>637</v>
      </c>
      <c r="C180" s="12">
        <f>C181+C182+C183</f>
        <v>319789398</v>
      </c>
      <c r="D180" s="12">
        <f>D181+D182+D183</f>
        <v>328002865.88</v>
      </c>
      <c r="E180" s="15">
        <f t="shared" si="2"/>
        <v>102.56839905618133</v>
      </c>
    </row>
    <row r="181" spans="1:5" ht="93.6" x14ac:dyDescent="0.3">
      <c r="A181" s="2" t="s">
        <v>655</v>
      </c>
      <c r="B181" s="3" t="s">
        <v>638</v>
      </c>
      <c r="C181" s="12">
        <v>279445951</v>
      </c>
      <c r="D181" s="12">
        <v>280348532.70999998</v>
      </c>
      <c r="E181" s="15">
        <f t="shared" si="2"/>
        <v>100.32298972548004</v>
      </c>
    </row>
    <row r="182" spans="1:5" ht="93.6" x14ac:dyDescent="0.3">
      <c r="A182" s="2" t="s">
        <v>837</v>
      </c>
      <c r="B182" s="3" t="s">
        <v>838</v>
      </c>
      <c r="C182" s="12">
        <v>3000</v>
      </c>
      <c r="D182" s="12">
        <v>0</v>
      </c>
      <c r="E182" s="15"/>
    </row>
    <row r="183" spans="1:5" ht="78" x14ac:dyDescent="0.3">
      <c r="A183" s="2" t="s">
        <v>656</v>
      </c>
      <c r="B183" s="3" t="s">
        <v>657</v>
      </c>
      <c r="C183" s="12">
        <v>40340447</v>
      </c>
      <c r="D183" s="12">
        <v>47654333.170000002</v>
      </c>
      <c r="E183" s="15">
        <f t="shared" si="2"/>
        <v>118.13040438049683</v>
      </c>
    </row>
    <row r="184" spans="1:5" ht="78" x14ac:dyDescent="0.3">
      <c r="A184" s="2" t="s">
        <v>658</v>
      </c>
      <c r="B184" s="3" t="s">
        <v>639</v>
      </c>
      <c r="C184" s="12">
        <f>C185</f>
        <v>459000</v>
      </c>
      <c r="D184" s="12">
        <f>D185</f>
        <v>686000</v>
      </c>
      <c r="E184" s="15">
        <f t="shared" si="2"/>
        <v>149.45533769063181</v>
      </c>
    </row>
    <row r="185" spans="1:5" ht="109.2" x14ac:dyDescent="0.3">
      <c r="A185" s="2" t="s">
        <v>659</v>
      </c>
      <c r="B185" s="3" t="s">
        <v>640</v>
      </c>
      <c r="C185" s="12">
        <v>459000</v>
      </c>
      <c r="D185" s="12">
        <v>686000</v>
      </c>
      <c r="E185" s="15">
        <f t="shared" si="2"/>
        <v>149.45533769063181</v>
      </c>
    </row>
    <row r="186" spans="1:5" ht="65.400000000000006" customHeight="1" x14ac:dyDescent="0.3">
      <c r="A186" s="2" t="s">
        <v>660</v>
      </c>
      <c r="B186" s="3" t="s">
        <v>641</v>
      </c>
      <c r="C186" s="12">
        <f>C187</f>
        <v>218000</v>
      </c>
      <c r="D186" s="12">
        <f>D187</f>
        <v>188000</v>
      </c>
      <c r="E186" s="15">
        <f t="shared" si="2"/>
        <v>86.238532110091754</v>
      </c>
    </row>
    <row r="187" spans="1:5" ht="140.4" x14ac:dyDescent="0.3">
      <c r="A187" s="2" t="s">
        <v>661</v>
      </c>
      <c r="B187" s="3" t="s">
        <v>642</v>
      </c>
      <c r="C187" s="12">
        <v>218000</v>
      </c>
      <c r="D187" s="12">
        <v>188000</v>
      </c>
      <c r="E187" s="15">
        <f t="shared" si="2"/>
        <v>86.238532110091754</v>
      </c>
    </row>
    <row r="188" spans="1:5" ht="62.4" x14ac:dyDescent="0.3">
      <c r="A188" s="2" t="s">
        <v>662</v>
      </c>
      <c r="B188" s="3" t="s">
        <v>643</v>
      </c>
      <c r="C188" s="12">
        <f>C189</f>
        <v>78000</v>
      </c>
      <c r="D188" s="12">
        <f>D189</f>
        <v>87890.13</v>
      </c>
      <c r="E188" s="15">
        <f t="shared" si="2"/>
        <v>112.67965384615385</v>
      </c>
    </row>
    <row r="189" spans="1:5" ht="93.6" x14ac:dyDescent="0.3">
      <c r="A189" s="2" t="s">
        <v>663</v>
      </c>
      <c r="B189" s="3" t="s">
        <v>644</v>
      </c>
      <c r="C189" s="12">
        <v>78000</v>
      </c>
      <c r="D189" s="12">
        <v>87890.13</v>
      </c>
      <c r="E189" s="15">
        <f t="shared" si="2"/>
        <v>112.67965384615385</v>
      </c>
    </row>
    <row r="190" spans="1:5" ht="67.2" customHeight="1" x14ac:dyDescent="0.3">
      <c r="A190" s="2" t="s">
        <v>915</v>
      </c>
      <c r="B190" s="3" t="s">
        <v>911</v>
      </c>
      <c r="C190" s="12">
        <v>0</v>
      </c>
      <c r="D190" s="12">
        <f>D191</f>
        <v>50000</v>
      </c>
      <c r="E190" s="15"/>
    </row>
    <row r="191" spans="1:5" ht="156" x14ac:dyDescent="0.3">
      <c r="A191" s="2" t="s">
        <v>916</v>
      </c>
      <c r="B191" s="3" t="s">
        <v>912</v>
      </c>
      <c r="C191" s="12">
        <v>0</v>
      </c>
      <c r="D191" s="12">
        <v>50000</v>
      </c>
      <c r="E191" s="15"/>
    </row>
    <row r="192" spans="1:5" ht="114" customHeight="1" x14ac:dyDescent="0.3">
      <c r="A192" s="2" t="s">
        <v>917</v>
      </c>
      <c r="B192" s="3" t="s">
        <v>913</v>
      </c>
      <c r="C192" s="12">
        <f>C193</f>
        <v>150000</v>
      </c>
      <c r="D192" s="12">
        <f>D193</f>
        <v>262521.73</v>
      </c>
      <c r="E192" s="15">
        <f t="shared" si="2"/>
        <v>175.01448666666667</v>
      </c>
    </row>
    <row r="193" spans="1:5" ht="156" x14ac:dyDescent="0.3">
      <c r="A193" s="2" t="s">
        <v>918</v>
      </c>
      <c r="B193" s="3" t="s">
        <v>914</v>
      </c>
      <c r="C193" s="12">
        <v>150000</v>
      </c>
      <c r="D193" s="12">
        <v>262521.73</v>
      </c>
      <c r="E193" s="15">
        <f t="shared" si="2"/>
        <v>175.01448666666667</v>
      </c>
    </row>
    <row r="194" spans="1:5" ht="35.4" customHeight="1" x14ac:dyDescent="0.3">
      <c r="A194" s="2" t="s">
        <v>664</v>
      </c>
      <c r="B194" s="3" t="s">
        <v>832</v>
      </c>
      <c r="C194" s="12">
        <f>C195</f>
        <v>3000</v>
      </c>
      <c r="D194" s="12">
        <f>D195</f>
        <v>6000</v>
      </c>
      <c r="E194" s="15">
        <f t="shared" si="2"/>
        <v>200</v>
      </c>
    </row>
    <row r="195" spans="1:5" ht="62.4" x14ac:dyDescent="0.3">
      <c r="A195" s="2" t="s">
        <v>665</v>
      </c>
      <c r="B195" s="3" t="s">
        <v>833</v>
      </c>
      <c r="C195" s="12">
        <v>3000</v>
      </c>
      <c r="D195" s="12">
        <v>6000</v>
      </c>
      <c r="E195" s="15">
        <f t="shared" si="2"/>
        <v>200</v>
      </c>
    </row>
    <row r="196" spans="1:5" ht="124.8" x14ac:dyDescent="0.3">
      <c r="A196" s="2" t="s">
        <v>673</v>
      </c>
      <c r="B196" s="3" t="s">
        <v>666</v>
      </c>
      <c r="C196" s="12">
        <f>C197+C199+C203</f>
        <v>6789000</v>
      </c>
      <c r="D196" s="12">
        <f>D197+D199+D201+D203</f>
        <v>10631497.17</v>
      </c>
      <c r="E196" s="15">
        <f t="shared" si="2"/>
        <v>156.59886831639415</v>
      </c>
    </row>
    <row r="197" spans="1:5" ht="62.4" x14ac:dyDescent="0.3">
      <c r="A197" s="2" t="s">
        <v>674</v>
      </c>
      <c r="B197" s="3" t="s">
        <v>667</v>
      </c>
      <c r="C197" s="12">
        <f>C198</f>
        <v>750000</v>
      </c>
      <c r="D197" s="12">
        <f>D198</f>
        <v>759626.29</v>
      </c>
      <c r="E197" s="15">
        <f t="shared" si="2"/>
        <v>101.28350533333335</v>
      </c>
    </row>
    <row r="198" spans="1:5" ht="93.6" x14ac:dyDescent="0.3">
      <c r="A198" s="2" t="s">
        <v>675</v>
      </c>
      <c r="B198" s="3" t="s">
        <v>668</v>
      </c>
      <c r="C198" s="12">
        <v>750000</v>
      </c>
      <c r="D198" s="12">
        <v>759626.29</v>
      </c>
      <c r="E198" s="15">
        <f t="shared" si="2"/>
        <v>101.28350533333335</v>
      </c>
    </row>
    <row r="199" spans="1:5" ht="93.6" x14ac:dyDescent="0.3">
      <c r="A199" s="2" t="s">
        <v>676</v>
      </c>
      <c r="B199" s="3" t="s">
        <v>669</v>
      </c>
      <c r="C199" s="12">
        <f>C200</f>
        <v>1039000</v>
      </c>
      <c r="D199" s="12">
        <f>D200</f>
        <v>1223605.22</v>
      </c>
      <c r="E199" s="15">
        <f t="shared" si="2"/>
        <v>117.76758614051973</v>
      </c>
    </row>
    <row r="200" spans="1:5" ht="93.6" x14ac:dyDescent="0.3">
      <c r="A200" s="2" t="s">
        <v>677</v>
      </c>
      <c r="B200" s="3" t="s">
        <v>670</v>
      </c>
      <c r="C200" s="12">
        <v>1039000</v>
      </c>
      <c r="D200" s="12">
        <v>1223605.22</v>
      </c>
      <c r="E200" s="15">
        <f t="shared" si="2"/>
        <v>117.76758614051973</v>
      </c>
    </row>
    <row r="201" spans="1:5" ht="78" x14ac:dyDescent="0.3">
      <c r="A201" s="2" t="s">
        <v>868</v>
      </c>
      <c r="B201" s="3" t="s">
        <v>865</v>
      </c>
      <c r="C201" s="12">
        <v>0</v>
      </c>
      <c r="D201" s="12">
        <f>D202</f>
        <v>17815.29</v>
      </c>
      <c r="E201" s="15"/>
    </row>
    <row r="202" spans="1:5" ht="78" x14ac:dyDescent="0.3">
      <c r="A202" s="2" t="s">
        <v>867</v>
      </c>
      <c r="B202" s="3" t="s">
        <v>866</v>
      </c>
      <c r="C202" s="12">
        <v>0</v>
      </c>
      <c r="D202" s="12">
        <v>17815.29</v>
      </c>
      <c r="E202" s="15"/>
    </row>
    <row r="203" spans="1:5" ht="93.6" x14ac:dyDescent="0.3">
      <c r="A203" s="2" t="s">
        <v>678</v>
      </c>
      <c r="B203" s="3" t="s">
        <v>671</v>
      </c>
      <c r="C203" s="12">
        <f>C204</f>
        <v>5000000</v>
      </c>
      <c r="D203" s="12">
        <f>D204</f>
        <v>8630450.3699999992</v>
      </c>
      <c r="E203" s="15">
        <f t="shared" si="2"/>
        <v>172.60900739999997</v>
      </c>
    </row>
    <row r="204" spans="1:5" ht="78" x14ac:dyDescent="0.3">
      <c r="A204" s="2" t="s">
        <v>679</v>
      </c>
      <c r="B204" s="3" t="s">
        <v>672</v>
      </c>
      <c r="C204" s="12">
        <v>5000000</v>
      </c>
      <c r="D204" s="12">
        <v>8630450.3699999992</v>
      </c>
      <c r="E204" s="15">
        <f t="shared" si="2"/>
        <v>172.60900739999997</v>
      </c>
    </row>
    <row r="205" spans="1:5" x14ac:dyDescent="0.3">
      <c r="A205" s="2" t="s">
        <v>686</v>
      </c>
      <c r="B205" s="3" t="s">
        <v>680</v>
      </c>
      <c r="C205" s="12">
        <f>C206+C208+C211</f>
        <v>73293000</v>
      </c>
      <c r="D205" s="12">
        <f>D206+D208+D211</f>
        <v>74555637.729999989</v>
      </c>
      <c r="E205" s="15">
        <f t="shared" si="2"/>
        <v>101.72272622214945</v>
      </c>
    </row>
    <row r="206" spans="1:5" ht="93.6" x14ac:dyDescent="0.3">
      <c r="A206" s="2" t="s">
        <v>839</v>
      </c>
      <c r="B206" s="3" t="s">
        <v>841</v>
      </c>
      <c r="C206" s="12">
        <f>C207</f>
        <v>98300</v>
      </c>
      <c r="D206" s="12">
        <f>D207</f>
        <v>98277.99</v>
      </c>
      <c r="E206" s="15">
        <f t="shared" si="2"/>
        <v>99.97760935910479</v>
      </c>
    </row>
    <row r="207" spans="1:5" ht="46.8" x14ac:dyDescent="0.3">
      <c r="A207" s="2" t="s">
        <v>840</v>
      </c>
      <c r="B207" s="3" t="s">
        <v>842</v>
      </c>
      <c r="C207" s="12">
        <v>98300</v>
      </c>
      <c r="D207" s="12">
        <v>98277.99</v>
      </c>
      <c r="E207" s="15">
        <f t="shared" si="2"/>
        <v>99.97760935910479</v>
      </c>
    </row>
    <row r="208" spans="1:5" ht="31.2" x14ac:dyDescent="0.3">
      <c r="A208" s="2" t="s">
        <v>687</v>
      </c>
      <c r="B208" s="3" t="s">
        <v>681</v>
      </c>
      <c r="C208" s="12">
        <f>C209+C210</f>
        <v>701317</v>
      </c>
      <c r="D208" s="12">
        <f>D209+D210</f>
        <v>825094.01</v>
      </c>
      <c r="E208" s="15">
        <f t="shared" si="2"/>
        <v>117.64922424524144</v>
      </c>
    </row>
    <row r="209" spans="1:6" ht="171.6" x14ac:dyDescent="0.3">
      <c r="A209" s="2" t="s">
        <v>688</v>
      </c>
      <c r="B209" s="3" t="s">
        <v>689</v>
      </c>
      <c r="C209" s="12">
        <v>1317</v>
      </c>
      <c r="D209" s="12">
        <v>1316.55</v>
      </c>
      <c r="E209" s="15">
        <f t="shared" si="2"/>
        <v>99.965831435079721</v>
      </c>
    </row>
    <row r="210" spans="1:6" ht="157.80000000000001" customHeight="1" x14ac:dyDescent="0.3">
      <c r="A210" s="2" t="s">
        <v>690</v>
      </c>
      <c r="B210" s="3" t="s">
        <v>682</v>
      </c>
      <c r="C210" s="12">
        <v>700000</v>
      </c>
      <c r="D210" s="12">
        <v>823777.46</v>
      </c>
      <c r="E210" s="15">
        <f t="shared" si="2"/>
        <v>117.68249428571428</v>
      </c>
    </row>
    <row r="211" spans="1:6" ht="78" x14ac:dyDescent="0.3">
      <c r="A211" s="2" t="s">
        <v>691</v>
      </c>
      <c r="B211" s="3" t="s">
        <v>692</v>
      </c>
      <c r="C211" s="12">
        <f>C212+C213</f>
        <v>72493383</v>
      </c>
      <c r="D211" s="12">
        <f>D212+D213</f>
        <v>73632265.729999989</v>
      </c>
      <c r="E211" s="15">
        <f t="shared" si="2"/>
        <v>101.57101611605019</v>
      </c>
    </row>
    <row r="212" spans="1:6" ht="67.2" customHeight="1" x14ac:dyDescent="0.3">
      <c r="A212" s="2" t="s">
        <v>693</v>
      </c>
      <c r="B212" s="3" t="s">
        <v>694</v>
      </c>
      <c r="C212" s="12">
        <v>72292383</v>
      </c>
      <c r="D212" s="12">
        <v>73438941.069999993</v>
      </c>
      <c r="E212" s="15">
        <f t="shared" si="2"/>
        <v>101.58600121122025</v>
      </c>
    </row>
    <row r="213" spans="1:6" ht="78" x14ac:dyDescent="0.3">
      <c r="A213" s="2" t="s">
        <v>695</v>
      </c>
      <c r="B213" s="3" t="s">
        <v>696</v>
      </c>
      <c r="C213" s="12">
        <v>201000</v>
      </c>
      <c r="D213" s="12">
        <v>193324.66</v>
      </c>
      <c r="E213" s="15">
        <f t="shared" si="2"/>
        <v>96.181422885572147</v>
      </c>
    </row>
    <row r="214" spans="1:6" x14ac:dyDescent="0.3">
      <c r="A214" s="2" t="s">
        <v>697</v>
      </c>
      <c r="B214" s="3" t="s">
        <v>683</v>
      </c>
      <c r="C214" s="12">
        <f>C215</f>
        <v>1564673</v>
      </c>
      <c r="D214" s="12">
        <f>D215</f>
        <v>1660666.37</v>
      </c>
      <c r="E214" s="15">
        <f t="shared" si="2"/>
        <v>106.13504355223104</v>
      </c>
    </row>
    <row r="215" spans="1:6" ht="31.2" x14ac:dyDescent="0.3">
      <c r="A215" s="2" t="s">
        <v>698</v>
      </c>
      <c r="B215" s="3" t="s">
        <v>684</v>
      </c>
      <c r="C215" s="12">
        <f>C216</f>
        <v>1564673</v>
      </c>
      <c r="D215" s="12">
        <f>D216</f>
        <v>1660666.37</v>
      </c>
      <c r="E215" s="15">
        <f t="shared" si="2"/>
        <v>106.13504355223104</v>
      </c>
    </row>
    <row r="216" spans="1:6" ht="78" x14ac:dyDescent="0.3">
      <c r="A216" s="2" t="s">
        <v>699</v>
      </c>
      <c r="B216" s="3" t="s">
        <v>685</v>
      </c>
      <c r="C216" s="12">
        <v>1564673</v>
      </c>
      <c r="D216" s="12">
        <v>1660666.37</v>
      </c>
      <c r="E216" s="15">
        <f t="shared" si="2"/>
        <v>106.13504355223104</v>
      </c>
    </row>
    <row r="217" spans="1:6" ht="18" customHeight="1" x14ac:dyDescent="0.3">
      <c r="A217" s="17" t="s">
        <v>445</v>
      </c>
      <c r="B217" s="14" t="s">
        <v>440</v>
      </c>
      <c r="C217" s="11">
        <f>C218+C220</f>
        <v>280860</v>
      </c>
      <c r="D217" s="11">
        <f>D218+D220</f>
        <v>446803.67</v>
      </c>
      <c r="E217" s="16">
        <f t="shared" si="2"/>
        <v>159.08412376272875</v>
      </c>
    </row>
    <row r="218" spans="1:6" ht="17.25" customHeight="1" x14ac:dyDescent="0.3">
      <c r="A218" s="2" t="s">
        <v>446</v>
      </c>
      <c r="B218" s="13" t="s">
        <v>441</v>
      </c>
      <c r="C218" s="12">
        <v>0</v>
      </c>
      <c r="D218" s="12">
        <f>D219</f>
        <v>-62980.800000000003</v>
      </c>
      <c r="E218" s="15"/>
    </row>
    <row r="219" spans="1:6" ht="31.2" x14ac:dyDescent="0.3">
      <c r="A219" s="2" t="s">
        <v>447</v>
      </c>
      <c r="B219" s="13" t="s">
        <v>442</v>
      </c>
      <c r="C219" s="12">
        <v>0</v>
      </c>
      <c r="D219" s="12">
        <v>-62980.800000000003</v>
      </c>
      <c r="E219" s="15"/>
    </row>
    <row r="220" spans="1:6" ht="17.25" customHeight="1" x14ac:dyDescent="0.3">
      <c r="A220" s="2" t="s">
        <v>448</v>
      </c>
      <c r="B220" s="13" t="s">
        <v>443</v>
      </c>
      <c r="C220" s="12">
        <f>C221</f>
        <v>280860</v>
      </c>
      <c r="D220" s="12">
        <f>D221</f>
        <v>509784.47</v>
      </c>
      <c r="E220" s="15">
        <f t="shared" ref="E220:E221" si="3">D220/C220*100</f>
        <v>181.50839208146405</v>
      </c>
    </row>
    <row r="221" spans="1:6" ht="31.2" x14ac:dyDescent="0.3">
      <c r="A221" s="2" t="s">
        <v>449</v>
      </c>
      <c r="B221" s="13" t="s">
        <v>444</v>
      </c>
      <c r="C221" s="12">
        <v>280860</v>
      </c>
      <c r="D221" s="12">
        <v>509784.47</v>
      </c>
      <c r="E221" s="15">
        <f t="shared" si="3"/>
        <v>181.50839208146405</v>
      </c>
    </row>
    <row r="222" spans="1:6" x14ac:dyDescent="0.3">
      <c r="A222" s="17" t="s">
        <v>321</v>
      </c>
      <c r="B222" s="18" t="s">
        <v>166</v>
      </c>
      <c r="C222" s="11">
        <f>C224+C242+C353+C396+C424+C427+C437</f>
        <v>47524323600.240005</v>
      </c>
      <c r="D222" s="11">
        <f>D224+D242+D353+D396+D424+D427+D437</f>
        <v>46467044542.819992</v>
      </c>
      <c r="E222" s="16">
        <f t="shared" ref="E222:E325" si="4">D222/C222*100</f>
        <v>97.775288573671205</v>
      </c>
    </row>
    <row r="223" spans="1:6" ht="31.2" x14ac:dyDescent="0.3">
      <c r="A223" s="17" t="s">
        <v>322</v>
      </c>
      <c r="B223" s="18" t="s">
        <v>167</v>
      </c>
      <c r="C223" s="11">
        <f>C224+C242+C353+C396</f>
        <v>47338316492.760002</v>
      </c>
      <c r="D223" s="11">
        <f>D224+D242+D353+D396</f>
        <v>46382864218.639999</v>
      </c>
      <c r="E223" s="16">
        <f t="shared" si="4"/>
        <v>97.981651345235036</v>
      </c>
      <c r="F223" s="9"/>
    </row>
    <row r="224" spans="1:6" ht="31.2" x14ac:dyDescent="0.3">
      <c r="A224" s="17" t="s">
        <v>323</v>
      </c>
      <c r="B224" s="18" t="s">
        <v>1</v>
      </c>
      <c r="C224" s="11">
        <f>C225+C227+C229+C231+C232+C234+C236+C238+C240</f>
        <v>17147241100</v>
      </c>
      <c r="D224" s="11">
        <f>D225+D227+D229+D231+D232+D234+D236+D238+D240</f>
        <v>17260251000</v>
      </c>
      <c r="E224" s="16">
        <f t="shared" si="4"/>
        <v>100.65905587575834</v>
      </c>
    </row>
    <row r="225" spans="1:5" x14ac:dyDescent="0.3">
      <c r="A225" s="2" t="s">
        <v>560</v>
      </c>
      <c r="B225" s="13" t="s">
        <v>450</v>
      </c>
      <c r="C225" s="12">
        <f>C226</f>
        <v>13382003400</v>
      </c>
      <c r="D225" s="12">
        <f>D226</f>
        <v>13382003400</v>
      </c>
      <c r="E225" s="15">
        <f t="shared" si="4"/>
        <v>100</v>
      </c>
    </row>
    <row r="226" spans="1:5" ht="31.2" x14ac:dyDescent="0.3">
      <c r="A226" s="2" t="s">
        <v>324</v>
      </c>
      <c r="B226" s="3" t="s">
        <v>2</v>
      </c>
      <c r="C226" s="12">
        <v>13382003400</v>
      </c>
      <c r="D226" s="12">
        <v>13382003400</v>
      </c>
      <c r="E226" s="15">
        <f t="shared" si="4"/>
        <v>100</v>
      </c>
    </row>
    <row r="227" spans="1:5" ht="31.2" x14ac:dyDescent="0.3">
      <c r="A227" s="2" t="s">
        <v>843</v>
      </c>
      <c r="B227" s="3" t="s">
        <v>845</v>
      </c>
      <c r="C227" s="12">
        <f>C228</f>
        <v>1825784800</v>
      </c>
      <c r="D227" s="12">
        <f>D228</f>
        <v>1825784800</v>
      </c>
      <c r="E227" s="15">
        <f t="shared" si="4"/>
        <v>100</v>
      </c>
    </row>
    <row r="228" spans="1:5" ht="35.4" customHeight="1" x14ac:dyDescent="0.3">
      <c r="A228" s="2" t="s">
        <v>844</v>
      </c>
      <c r="B228" s="3" t="s">
        <v>846</v>
      </c>
      <c r="C228" s="12">
        <v>1825784800</v>
      </c>
      <c r="D228" s="12">
        <v>1825784800</v>
      </c>
      <c r="E228" s="15">
        <f t="shared" si="4"/>
        <v>100</v>
      </c>
    </row>
    <row r="229" spans="1:5" ht="46.8" x14ac:dyDescent="0.3">
      <c r="A229" s="2" t="s">
        <v>452</v>
      </c>
      <c r="B229" s="13" t="s">
        <v>451</v>
      </c>
      <c r="C229" s="12">
        <f>C230</f>
        <v>1211411000</v>
      </c>
      <c r="D229" s="12">
        <f>D230</f>
        <v>1211411000</v>
      </c>
      <c r="E229" s="15">
        <f t="shared" si="4"/>
        <v>100</v>
      </c>
    </row>
    <row r="230" spans="1:5" ht="62.4" x14ac:dyDescent="0.3">
      <c r="A230" s="2" t="s">
        <v>325</v>
      </c>
      <c r="B230" s="3" t="s">
        <v>3</v>
      </c>
      <c r="C230" s="12">
        <v>1211411000</v>
      </c>
      <c r="D230" s="12">
        <v>1211411000</v>
      </c>
      <c r="E230" s="15">
        <f t="shared" si="4"/>
        <v>100</v>
      </c>
    </row>
    <row r="231" spans="1:5" ht="46.8" x14ac:dyDescent="0.3">
      <c r="A231" s="2" t="s">
        <v>920</v>
      </c>
      <c r="B231" s="3" t="s">
        <v>919</v>
      </c>
      <c r="C231" s="12">
        <v>0</v>
      </c>
      <c r="D231" s="12">
        <v>76005900</v>
      </c>
      <c r="E231" s="15"/>
    </row>
    <row r="232" spans="1:5" ht="81.599999999999994" customHeight="1" x14ac:dyDescent="0.3">
      <c r="A232" s="2" t="s">
        <v>700</v>
      </c>
      <c r="B232" s="3" t="s">
        <v>702</v>
      </c>
      <c r="C232" s="12">
        <f>C233</f>
        <v>476800000</v>
      </c>
      <c r="D232" s="12">
        <f>D233</f>
        <v>476800000</v>
      </c>
      <c r="E232" s="15">
        <f t="shared" si="4"/>
        <v>100</v>
      </c>
    </row>
    <row r="233" spans="1:5" ht="93.6" x14ac:dyDescent="0.3">
      <c r="A233" s="2" t="s">
        <v>701</v>
      </c>
      <c r="B233" s="3" t="s">
        <v>703</v>
      </c>
      <c r="C233" s="12">
        <v>476800000</v>
      </c>
      <c r="D233" s="12">
        <v>476800000</v>
      </c>
      <c r="E233" s="15">
        <f t="shared" si="4"/>
        <v>100</v>
      </c>
    </row>
    <row r="234" spans="1:5" ht="62.4" x14ac:dyDescent="0.3">
      <c r="A234" s="2" t="s">
        <v>925</v>
      </c>
      <c r="B234" s="3" t="s">
        <v>921</v>
      </c>
      <c r="C234" s="12">
        <f>C235</f>
        <v>99612000</v>
      </c>
      <c r="D234" s="12">
        <f>D235</f>
        <v>99612000</v>
      </c>
      <c r="E234" s="15">
        <f t="shared" si="4"/>
        <v>100</v>
      </c>
    </row>
    <row r="235" spans="1:5" ht="62.4" x14ac:dyDescent="0.3">
      <c r="A235" s="2" t="s">
        <v>926</v>
      </c>
      <c r="B235" s="3" t="s">
        <v>922</v>
      </c>
      <c r="C235" s="12">
        <v>99612000</v>
      </c>
      <c r="D235" s="12">
        <v>99612000</v>
      </c>
      <c r="E235" s="15">
        <f t="shared" si="4"/>
        <v>100</v>
      </c>
    </row>
    <row r="236" spans="1:5" ht="130.19999999999999" customHeight="1" x14ac:dyDescent="0.3">
      <c r="A236" s="2" t="s">
        <v>927</v>
      </c>
      <c r="B236" s="3" t="s">
        <v>923</v>
      </c>
      <c r="C236" s="12">
        <v>0</v>
      </c>
      <c r="D236" s="12">
        <f>D237</f>
        <v>37004000</v>
      </c>
      <c r="E236" s="15"/>
    </row>
    <row r="237" spans="1:5" ht="140.4" x14ac:dyDescent="0.3">
      <c r="A237" s="2" t="s">
        <v>928</v>
      </c>
      <c r="B237" s="3" t="s">
        <v>924</v>
      </c>
      <c r="C237" s="12">
        <v>0</v>
      </c>
      <c r="D237" s="12">
        <v>37004000</v>
      </c>
      <c r="E237" s="15"/>
    </row>
    <row r="238" spans="1:5" ht="93.6" x14ac:dyDescent="0.3">
      <c r="A238" s="2" t="s">
        <v>847</v>
      </c>
      <c r="B238" s="3" t="s">
        <v>849</v>
      </c>
      <c r="C238" s="12">
        <f>C239</f>
        <v>103989900</v>
      </c>
      <c r="D238" s="12">
        <f>D239</f>
        <v>103989900</v>
      </c>
      <c r="E238" s="15">
        <f t="shared" si="4"/>
        <v>100</v>
      </c>
    </row>
    <row r="239" spans="1:5" ht="99.6" customHeight="1" x14ac:dyDescent="0.3">
      <c r="A239" s="2" t="s">
        <v>848</v>
      </c>
      <c r="B239" s="3" t="s">
        <v>850</v>
      </c>
      <c r="C239" s="12">
        <v>103989900</v>
      </c>
      <c r="D239" s="12">
        <v>103989900</v>
      </c>
      <c r="E239" s="15">
        <f t="shared" si="4"/>
        <v>100</v>
      </c>
    </row>
    <row r="240" spans="1:5" ht="109.2" x14ac:dyDescent="0.3">
      <c r="A240" s="2" t="s">
        <v>884</v>
      </c>
      <c r="B240" s="3" t="s">
        <v>883</v>
      </c>
      <c r="C240" s="12">
        <f>C241</f>
        <v>47640000</v>
      </c>
      <c r="D240" s="12">
        <f>D241</f>
        <v>47640000</v>
      </c>
      <c r="E240" s="15">
        <f t="shared" si="4"/>
        <v>100</v>
      </c>
    </row>
    <row r="241" spans="1:5" ht="124.8" x14ac:dyDescent="0.3">
      <c r="A241" s="2" t="s">
        <v>885</v>
      </c>
      <c r="B241" s="3" t="s">
        <v>886</v>
      </c>
      <c r="C241" s="12">
        <v>47640000</v>
      </c>
      <c r="D241" s="12">
        <v>47640000</v>
      </c>
      <c r="E241" s="15">
        <f t="shared" si="4"/>
        <v>100</v>
      </c>
    </row>
    <row r="242" spans="1:5" ht="31.2" x14ac:dyDescent="0.3">
      <c r="A242" s="17" t="s">
        <v>326</v>
      </c>
      <c r="B242" s="18" t="s">
        <v>168</v>
      </c>
      <c r="C242" s="11">
        <f>C243+C245+C247+C249+C251+C253+C254+C255+C257+C259+C261+C263+C265+C267+C269+C271+C273+C275+C277+C279+C281+C283+C285+C287+C289+C291+C293+C295+C296+C297+C299+C301+C303+C305+C307+C308+C310+C312+C313+C315+C317+C319+C321+C323+C325+C327+C329+C331+C333+C335+C337+C338+C339+C341+C342+C344+C345+C347+C349+C351</f>
        <v>9898904901.7600002</v>
      </c>
      <c r="D242" s="11">
        <f>D243+D245+D247+D249+D251+D253+D254+D255+D257+D259+D261+D263+D265+D267+D269+D271+D273+D275+D277+D279+D281+D283+D285+D287+D289+D291+D293+D295+D296+D297+D299+D301+D303+D305+D307+D308+D310+D312+D313+D315+D317+D319+D321+D323+D325+D327+D329+D331+D333+D335+D337+D338+D339+D341+D342+D344+D345+D347+D349+D351</f>
        <v>9371726259.5699978</v>
      </c>
      <c r="E242" s="16">
        <f t="shared" si="4"/>
        <v>94.674374110854714</v>
      </c>
    </row>
    <row r="243" spans="1:5" ht="46.8" x14ac:dyDescent="0.3">
      <c r="A243" s="2" t="s">
        <v>706</v>
      </c>
      <c r="B243" s="3" t="s">
        <v>704</v>
      </c>
      <c r="C243" s="12">
        <f>C244</f>
        <v>5270300</v>
      </c>
      <c r="D243" s="12">
        <f>D244</f>
        <v>5270300</v>
      </c>
      <c r="E243" s="15">
        <f t="shared" si="4"/>
        <v>100</v>
      </c>
    </row>
    <row r="244" spans="1:5" ht="62.4" x14ac:dyDescent="0.3">
      <c r="A244" s="2" t="s">
        <v>707</v>
      </c>
      <c r="B244" s="3" t="s">
        <v>705</v>
      </c>
      <c r="C244" s="12">
        <v>5270300</v>
      </c>
      <c r="D244" s="12">
        <v>5270300</v>
      </c>
      <c r="E244" s="15">
        <f t="shared" si="4"/>
        <v>100</v>
      </c>
    </row>
    <row r="245" spans="1:5" ht="46.8" x14ac:dyDescent="0.3">
      <c r="A245" s="2" t="s">
        <v>453</v>
      </c>
      <c r="B245" s="3" t="s">
        <v>454</v>
      </c>
      <c r="C245" s="12">
        <f>C246</f>
        <v>8234500</v>
      </c>
      <c r="D245" s="12">
        <f>D246</f>
        <v>8234500</v>
      </c>
      <c r="E245" s="15">
        <f t="shared" si="4"/>
        <v>100</v>
      </c>
    </row>
    <row r="246" spans="1:5" ht="62.4" x14ac:dyDescent="0.3">
      <c r="A246" s="2" t="s">
        <v>327</v>
      </c>
      <c r="B246" s="3" t="s">
        <v>4</v>
      </c>
      <c r="C246" s="12">
        <v>8234500</v>
      </c>
      <c r="D246" s="12">
        <v>8234500</v>
      </c>
      <c r="E246" s="15">
        <f t="shared" si="4"/>
        <v>100</v>
      </c>
    </row>
    <row r="247" spans="1:5" ht="46.8" x14ac:dyDescent="0.3">
      <c r="A247" s="2" t="s">
        <v>455</v>
      </c>
      <c r="B247" s="3" t="s">
        <v>456</v>
      </c>
      <c r="C247" s="12">
        <f>C248</f>
        <v>236934400</v>
      </c>
      <c r="D247" s="12">
        <f>D248</f>
        <v>236934400</v>
      </c>
      <c r="E247" s="15">
        <f t="shared" si="4"/>
        <v>100</v>
      </c>
    </row>
    <row r="248" spans="1:5" ht="62.4" x14ac:dyDescent="0.3">
      <c r="A248" s="2" t="s">
        <v>328</v>
      </c>
      <c r="B248" s="3" t="s">
        <v>175</v>
      </c>
      <c r="C248" s="12">
        <v>236934400</v>
      </c>
      <c r="D248" s="12">
        <v>236934400</v>
      </c>
      <c r="E248" s="15">
        <f t="shared" si="4"/>
        <v>100</v>
      </c>
    </row>
    <row r="249" spans="1:5" ht="46.8" x14ac:dyDescent="0.3">
      <c r="A249" s="2" t="s">
        <v>457</v>
      </c>
      <c r="B249" s="3" t="s">
        <v>458</v>
      </c>
      <c r="C249" s="12">
        <f>C250</f>
        <v>13008400</v>
      </c>
      <c r="D249" s="12">
        <f>D250</f>
        <v>13008400</v>
      </c>
      <c r="E249" s="15">
        <f t="shared" si="4"/>
        <v>100</v>
      </c>
    </row>
    <row r="250" spans="1:5" ht="46.8" x14ac:dyDescent="0.3">
      <c r="A250" s="2" t="s">
        <v>329</v>
      </c>
      <c r="B250" s="3" t="s">
        <v>176</v>
      </c>
      <c r="C250" s="12">
        <v>13008400</v>
      </c>
      <c r="D250" s="12">
        <v>13008400</v>
      </c>
      <c r="E250" s="15">
        <f t="shared" si="4"/>
        <v>100</v>
      </c>
    </row>
    <row r="251" spans="1:5" ht="49.2" customHeight="1" x14ac:dyDescent="0.3">
      <c r="A251" s="2" t="s">
        <v>459</v>
      </c>
      <c r="B251" s="3" t="s">
        <v>460</v>
      </c>
      <c r="C251" s="12">
        <f>C252</f>
        <v>6792200</v>
      </c>
      <c r="D251" s="12">
        <f>D252</f>
        <v>6792200</v>
      </c>
      <c r="E251" s="15">
        <f t="shared" si="4"/>
        <v>100</v>
      </c>
    </row>
    <row r="252" spans="1:5" ht="62.4" x14ac:dyDescent="0.3">
      <c r="A252" s="2" t="s">
        <v>330</v>
      </c>
      <c r="B252" s="3" t="s">
        <v>177</v>
      </c>
      <c r="C252" s="12">
        <v>6792200</v>
      </c>
      <c r="D252" s="12">
        <v>6792200</v>
      </c>
      <c r="E252" s="15">
        <f t="shared" si="4"/>
        <v>100</v>
      </c>
    </row>
    <row r="253" spans="1:5" ht="62.4" x14ac:dyDescent="0.3">
      <c r="A253" s="2" t="s">
        <v>331</v>
      </c>
      <c r="B253" s="3" t="s">
        <v>5</v>
      </c>
      <c r="C253" s="12">
        <v>66228200</v>
      </c>
      <c r="D253" s="12">
        <v>66228200</v>
      </c>
      <c r="E253" s="15">
        <f t="shared" si="4"/>
        <v>100</v>
      </c>
    </row>
    <row r="254" spans="1:5" ht="62.4" x14ac:dyDescent="0.3">
      <c r="A254" s="2" t="s">
        <v>332</v>
      </c>
      <c r="B254" s="3" t="s">
        <v>178</v>
      </c>
      <c r="C254" s="12">
        <v>598331100</v>
      </c>
      <c r="D254" s="12">
        <v>598331100</v>
      </c>
      <c r="E254" s="15">
        <f t="shared" si="4"/>
        <v>100</v>
      </c>
    </row>
    <row r="255" spans="1:5" ht="78" x14ac:dyDescent="0.3">
      <c r="A255" s="2" t="s">
        <v>461</v>
      </c>
      <c r="B255" s="3" t="s">
        <v>462</v>
      </c>
      <c r="C255" s="12">
        <f>C256</f>
        <v>1380000</v>
      </c>
      <c r="D255" s="12">
        <f>D256</f>
        <v>1380000</v>
      </c>
      <c r="E255" s="15">
        <f t="shared" si="4"/>
        <v>100</v>
      </c>
    </row>
    <row r="256" spans="1:5" ht="93.6" x14ac:dyDescent="0.3">
      <c r="A256" s="2" t="s">
        <v>333</v>
      </c>
      <c r="B256" s="3" t="s">
        <v>6</v>
      </c>
      <c r="C256" s="12">
        <v>1380000</v>
      </c>
      <c r="D256" s="12">
        <v>1380000</v>
      </c>
      <c r="E256" s="15">
        <f t="shared" si="4"/>
        <v>100</v>
      </c>
    </row>
    <row r="257" spans="1:5" ht="46.8" x14ac:dyDescent="0.3">
      <c r="A257" s="2" t="s">
        <v>463</v>
      </c>
      <c r="B257" s="3" t="s">
        <v>464</v>
      </c>
      <c r="C257" s="12">
        <f>C258</f>
        <v>19776700</v>
      </c>
      <c r="D257" s="12">
        <f>D258</f>
        <v>19776700</v>
      </c>
      <c r="E257" s="15">
        <f t="shared" si="4"/>
        <v>100</v>
      </c>
    </row>
    <row r="258" spans="1:5" ht="62.4" x14ac:dyDescent="0.3">
      <c r="A258" s="2" t="s">
        <v>334</v>
      </c>
      <c r="B258" s="3" t="s">
        <v>7</v>
      </c>
      <c r="C258" s="12">
        <v>19776700</v>
      </c>
      <c r="D258" s="12">
        <v>19776700</v>
      </c>
      <c r="E258" s="15">
        <f t="shared" si="4"/>
        <v>100</v>
      </c>
    </row>
    <row r="259" spans="1:5" ht="62.4" x14ac:dyDescent="0.3">
      <c r="A259" s="2" t="s">
        <v>465</v>
      </c>
      <c r="B259" s="3" t="s">
        <v>466</v>
      </c>
      <c r="C259" s="12">
        <f>C260</f>
        <v>512806000</v>
      </c>
      <c r="D259" s="12">
        <f>D260</f>
        <v>512806000</v>
      </c>
      <c r="E259" s="15">
        <f t="shared" si="4"/>
        <v>100</v>
      </c>
    </row>
    <row r="260" spans="1:5" ht="78" x14ac:dyDescent="0.3">
      <c r="A260" s="2" t="s">
        <v>335</v>
      </c>
      <c r="B260" s="3" t="s">
        <v>8</v>
      </c>
      <c r="C260" s="12">
        <v>512806000</v>
      </c>
      <c r="D260" s="12">
        <v>512806000</v>
      </c>
      <c r="E260" s="15">
        <f t="shared" si="4"/>
        <v>100</v>
      </c>
    </row>
    <row r="261" spans="1:5" ht="93.6" x14ac:dyDescent="0.3">
      <c r="A261" s="2" t="s">
        <v>467</v>
      </c>
      <c r="B261" s="3" t="s">
        <v>468</v>
      </c>
      <c r="C261" s="12">
        <f>C262</f>
        <v>74520000</v>
      </c>
      <c r="D261" s="12">
        <f>D262</f>
        <v>31740000</v>
      </c>
      <c r="E261" s="15">
        <f t="shared" si="4"/>
        <v>42.592592592592595</v>
      </c>
    </row>
    <row r="262" spans="1:5" s="10" customFormat="1" ht="93.6" x14ac:dyDescent="0.3">
      <c r="A262" s="2" t="s">
        <v>336</v>
      </c>
      <c r="B262" s="3" t="s">
        <v>192</v>
      </c>
      <c r="C262" s="12">
        <v>74520000</v>
      </c>
      <c r="D262" s="12">
        <v>31740000</v>
      </c>
      <c r="E262" s="15">
        <f t="shared" si="4"/>
        <v>42.592592592592595</v>
      </c>
    </row>
    <row r="263" spans="1:5" s="10" customFormat="1" ht="78" x14ac:dyDescent="0.3">
      <c r="A263" s="2" t="s">
        <v>710</v>
      </c>
      <c r="B263" s="3" t="s">
        <v>708</v>
      </c>
      <c r="C263" s="12">
        <f>C264</f>
        <v>46447300</v>
      </c>
      <c r="D263" s="12">
        <f>D264</f>
        <v>42718683.990000002</v>
      </c>
      <c r="E263" s="15">
        <f t="shared" si="4"/>
        <v>91.972372968934692</v>
      </c>
    </row>
    <row r="264" spans="1:5" s="10" customFormat="1" ht="93.6" x14ac:dyDescent="0.3">
      <c r="A264" s="2" t="s">
        <v>711</v>
      </c>
      <c r="B264" s="3" t="s">
        <v>709</v>
      </c>
      <c r="C264" s="12">
        <v>46447300</v>
      </c>
      <c r="D264" s="12">
        <v>42718683.990000002</v>
      </c>
      <c r="E264" s="15">
        <f t="shared" si="4"/>
        <v>91.972372968934692</v>
      </c>
    </row>
    <row r="265" spans="1:5" s="10" customFormat="1" ht="62.4" x14ac:dyDescent="0.3">
      <c r="A265" s="2" t="s">
        <v>469</v>
      </c>
      <c r="B265" s="3" t="s">
        <v>470</v>
      </c>
      <c r="C265" s="12">
        <f>C266</f>
        <v>86432900</v>
      </c>
      <c r="D265" s="12">
        <f>D266</f>
        <v>86432900</v>
      </c>
      <c r="E265" s="15">
        <f t="shared" si="4"/>
        <v>100</v>
      </c>
    </row>
    <row r="266" spans="1:5" s="10" customFormat="1" ht="67.8" customHeight="1" x14ac:dyDescent="0.3">
      <c r="A266" s="2" t="s">
        <v>337</v>
      </c>
      <c r="B266" s="3" t="s">
        <v>10</v>
      </c>
      <c r="C266" s="12">
        <v>86432900</v>
      </c>
      <c r="D266" s="12">
        <v>86432900</v>
      </c>
      <c r="E266" s="15">
        <f t="shared" si="4"/>
        <v>100</v>
      </c>
    </row>
    <row r="267" spans="1:5" s="10" customFormat="1" ht="31.2" x14ac:dyDescent="0.3">
      <c r="A267" s="2" t="s">
        <v>471</v>
      </c>
      <c r="B267" s="3" t="s">
        <v>472</v>
      </c>
      <c r="C267" s="12">
        <f>C268</f>
        <v>72622300</v>
      </c>
      <c r="D267" s="12">
        <f>D268</f>
        <v>72513907.090000004</v>
      </c>
      <c r="E267" s="15">
        <f t="shared" si="4"/>
        <v>99.850744316828312</v>
      </c>
    </row>
    <row r="268" spans="1:5" s="10" customFormat="1" ht="31.2" x14ac:dyDescent="0.3">
      <c r="A268" s="2" t="s">
        <v>338</v>
      </c>
      <c r="B268" s="3" t="s">
        <v>11</v>
      </c>
      <c r="C268" s="12">
        <v>72622300</v>
      </c>
      <c r="D268" s="12">
        <v>72513907.090000004</v>
      </c>
      <c r="E268" s="15">
        <f t="shared" si="4"/>
        <v>99.850744316828312</v>
      </c>
    </row>
    <row r="269" spans="1:5" s="10" customFormat="1" ht="62.4" x14ac:dyDescent="0.3">
      <c r="A269" s="2" t="s">
        <v>473</v>
      </c>
      <c r="B269" s="3" t="s">
        <v>712</v>
      </c>
      <c r="C269" s="12">
        <f>C270</f>
        <v>7736900</v>
      </c>
      <c r="D269" s="12">
        <f>D270</f>
        <v>6884851.6799999997</v>
      </c>
      <c r="E269" s="15">
        <f t="shared" si="4"/>
        <v>88.987212966433589</v>
      </c>
    </row>
    <row r="270" spans="1:5" s="10" customFormat="1" ht="78" x14ac:dyDescent="0.3">
      <c r="A270" s="2" t="s">
        <v>339</v>
      </c>
      <c r="B270" s="3" t="s">
        <v>713</v>
      </c>
      <c r="C270" s="12">
        <v>7736900</v>
      </c>
      <c r="D270" s="12">
        <v>6884851.6799999997</v>
      </c>
      <c r="E270" s="15">
        <f t="shared" si="4"/>
        <v>88.987212966433589</v>
      </c>
    </row>
    <row r="271" spans="1:5" s="10" customFormat="1" ht="31.2" x14ac:dyDescent="0.3">
      <c r="A271" s="2" t="s">
        <v>474</v>
      </c>
      <c r="B271" s="3" t="s">
        <v>475</v>
      </c>
      <c r="C271" s="12">
        <f>C272</f>
        <v>51330000</v>
      </c>
      <c r="D271" s="12">
        <f>D272</f>
        <v>51330000</v>
      </c>
      <c r="E271" s="15">
        <f t="shared" si="4"/>
        <v>100</v>
      </c>
    </row>
    <row r="272" spans="1:5" s="10" customFormat="1" ht="31.2" x14ac:dyDescent="0.3">
      <c r="A272" s="2" t="s">
        <v>340</v>
      </c>
      <c r="B272" s="3" t="s">
        <v>193</v>
      </c>
      <c r="C272" s="12">
        <v>51330000</v>
      </c>
      <c r="D272" s="12">
        <v>51330000</v>
      </c>
      <c r="E272" s="15">
        <f t="shared" si="4"/>
        <v>100</v>
      </c>
    </row>
    <row r="273" spans="1:5" s="10" customFormat="1" ht="46.8" x14ac:dyDescent="0.3">
      <c r="A273" s="2" t="s">
        <v>476</v>
      </c>
      <c r="B273" s="3" t="s">
        <v>477</v>
      </c>
      <c r="C273" s="12">
        <f>C274</f>
        <v>19469600</v>
      </c>
      <c r="D273" s="12">
        <f>D274</f>
        <v>19469600</v>
      </c>
      <c r="E273" s="15">
        <f t="shared" si="4"/>
        <v>100</v>
      </c>
    </row>
    <row r="274" spans="1:5" s="10" customFormat="1" ht="46.8" x14ac:dyDescent="0.3">
      <c r="A274" s="2" t="s">
        <v>341</v>
      </c>
      <c r="B274" s="3" t="s">
        <v>12</v>
      </c>
      <c r="C274" s="12">
        <v>19469600</v>
      </c>
      <c r="D274" s="12">
        <v>19469600</v>
      </c>
      <c r="E274" s="15">
        <f t="shared" si="4"/>
        <v>100</v>
      </c>
    </row>
    <row r="275" spans="1:5" s="10" customFormat="1" ht="46.8" x14ac:dyDescent="0.3">
      <c r="A275" s="2" t="s">
        <v>716</v>
      </c>
      <c r="B275" s="3" t="s">
        <v>714</v>
      </c>
      <c r="C275" s="12">
        <f>C276</f>
        <v>228131300</v>
      </c>
      <c r="D275" s="12">
        <f>D276</f>
        <v>214217281.49000001</v>
      </c>
      <c r="E275" s="15">
        <f t="shared" si="4"/>
        <v>93.900872650968978</v>
      </c>
    </row>
    <row r="276" spans="1:5" s="10" customFormat="1" ht="62.4" x14ac:dyDescent="0.3">
      <c r="A276" s="2" t="s">
        <v>717</v>
      </c>
      <c r="B276" s="3" t="s">
        <v>715</v>
      </c>
      <c r="C276" s="12">
        <v>228131300</v>
      </c>
      <c r="D276" s="12">
        <v>214217281.49000001</v>
      </c>
      <c r="E276" s="15">
        <f t="shared" si="4"/>
        <v>93.900872650968978</v>
      </c>
    </row>
    <row r="277" spans="1:5" s="10" customFormat="1" ht="31.2" x14ac:dyDescent="0.3">
      <c r="A277" s="2" t="s">
        <v>718</v>
      </c>
      <c r="B277" s="3" t="s">
        <v>720</v>
      </c>
      <c r="C277" s="12">
        <f>C278</f>
        <v>13132200</v>
      </c>
      <c r="D277" s="12">
        <f>D278</f>
        <v>13132200</v>
      </c>
      <c r="E277" s="15">
        <f t="shared" si="4"/>
        <v>100</v>
      </c>
    </row>
    <row r="278" spans="1:5" s="10" customFormat="1" ht="31.2" x14ac:dyDescent="0.3">
      <c r="A278" s="2" t="s">
        <v>719</v>
      </c>
      <c r="B278" s="3" t="s">
        <v>721</v>
      </c>
      <c r="C278" s="12">
        <v>13132200</v>
      </c>
      <c r="D278" s="12">
        <v>13132200</v>
      </c>
      <c r="E278" s="15">
        <f t="shared" si="4"/>
        <v>100</v>
      </c>
    </row>
    <row r="279" spans="1:5" s="10" customFormat="1" ht="31.2" x14ac:dyDescent="0.3">
      <c r="A279" s="2" t="s">
        <v>342</v>
      </c>
      <c r="B279" s="3" t="s">
        <v>478</v>
      </c>
      <c r="C279" s="12">
        <f>C280</f>
        <v>82880600</v>
      </c>
      <c r="D279" s="12">
        <f>D280</f>
        <v>71991215.060000002</v>
      </c>
      <c r="E279" s="15">
        <f t="shared" si="4"/>
        <v>86.861358460242812</v>
      </c>
    </row>
    <row r="280" spans="1:5" s="10" customFormat="1" ht="46.8" x14ac:dyDescent="0.3">
      <c r="A280" s="2" t="s">
        <v>342</v>
      </c>
      <c r="B280" s="3" t="s">
        <v>13</v>
      </c>
      <c r="C280" s="12">
        <v>82880600</v>
      </c>
      <c r="D280" s="12">
        <v>71991215.060000002</v>
      </c>
      <c r="E280" s="15">
        <f t="shared" si="4"/>
        <v>86.861358460242812</v>
      </c>
    </row>
    <row r="281" spans="1:5" s="10" customFormat="1" ht="46.8" x14ac:dyDescent="0.3">
      <c r="A281" s="2" t="s">
        <v>479</v>
      </c>
      <c r="B281" s="3" t="s">
        <v>480</v>
      </c>
      <c r="C281" s="12">
        <f>C282</f>
        <v>26404600</v>
      </c>
      <c r="D281" s="12">
        <f>D282</f>
        <v>26404600</v>
      </c>
      <c r="E281" s="15">
        <f t="shared" si="4"/>
        <v>100</v>
      </c>
    </row>
    <row r="282" spans="1:5" s="10" customFormat="1" ht="62.4" x14ac:dyDescent="0.3">
      <c r="A282" s="2" t="s">
        <v>343</v>
      </c>
      <c r="B282" s="3" t="s">
        <v>14</v>
      </c>
      <c r="C282" s="12">
        <v>26404600</v>
      </c>
      <c r="D282" s="12">
        <v>26404600</v>
      </c>
      <c r="E282" s="15">
        <f t="shared" si="4"/>
        <v>100</v>
      </c>
    </row>
    <row r="283" spans="1:5" s="10" customFormat="1" ht="62.4" x14ac:dyDescent="0.3">
      <c r="A283" s="2" t="s">
        <v>481</v>
      </c>
      <c r="B283" s="3" t="s">
        <v>482</v>
      </c>
      <c r="C283" s="12">
        <f>C284</f>
        <v>268684300</v>
      </c>
      <c r="D283" s="12">
        <f>D284</f>
        <v>243583334.38999999</v>
      </c>
      <c r="E283" s="15">
        <f t="shared" si="4"/>
        <v>90.657821982899634</v>
      </c>
    </row>
    <row r="284" spans="1:5" s="10" customFormat="1" ht="78" x14ac:dyDescent="0.3">
      <c r="A284" s="2" t="s">
        <v>344</v>
      </c>
      <c r="B284" s="3" t="s">
        <v>15</v>
      </c>
      <c r="C284" s="12">
        <v>268684300</v>
      </c>
      <c r="D284" s="12">
        <v>243583334.38999999</v>
      </c>
      <c r="E284" s="15">
        <f t="shared" si="4"/>
        <v>90.657821982899634</v>
      </c>
    </row>
    <row r="285" spans="1:5" s="10" customFormat="1" ht="31.2" x14ac:dyDescent="0.3">
      <c r="A285" s="2" t="s">
        <v>483</v>
      </c>
      <c r="B285" s="3" t="s">
        <v>484</v>
      </c>
      <c r="C285" s="12">
        <f>C286</f>
        <v>21194200</v>
      </c>
      <c r="D285" s="12">
        <f>D286</f>
        <v>19523149.02</v>
      </c>
      <c r="E285" s="15">
        <f t="shared" si="4"/>
        <v>92.115526983797452</v>
      </c>
    </row>
    <row r="286" spans="1:5" s="10" customFormat="1" ht="46.8" x14ac:dyDescent="0.3">
      <c r="A286" s="2" t="s">
        <v>345</v>
      </c>
      <c r="B286" s="3" t="s">
        <v>16</v>
      </c>
      <c r="C286" s="12">
        <v>21194200</v>
      </c>
      <c r="D286" s="12">
        <v>19523149.02</v>
      </c>
      <c r="E286" s="15">
        <f t="shared" si="4"/>
        <v>92.115526983797452</v>
      </c>
    </row>
    <row r="287" spans="1:5" s="10" customFormat="1" ht="31.2" x14ac:dyDescent="0.3">
      <c r="A287" s="2" t="s">
        <v>724</v>
      </c>
      <c r="B287" s="3" t="s">
        <v>722</v>
      </c>
      <c r="C287" s="12">
        <f>C288</f>
        <v>16764600</v>
      </c>
      <c r="D287" s="12">
        <f>D288</f>
        <v>16764600</v>
      </c>
      <c r="E287" s="15">
        <f t="shared" si="4"/>
        <v>100</v>
      </c>
    </row>
    <row r="288" spans="1:5" s="10" customFormat="1" ht="31.2" x14ac:dyDescent="0.3">
      <c r="A288" s="2" t="s">
        <v>725</v>
      </c>
      <c r="B288" s="3" t="s">
        <v>723</v>
      </c>
      <c r="C288" s="12">
        <v>16764600</v>
      </c>
      <c r="D288" s="12">
        <v>16764600</v>
      </c>
      <c r="E288" s="15">
        <f t="shared" si="4"/>
        <v>100</v>
      </c>
    </row>
    <row r="289" spans="1:5" s="10" customFormat="1" ht="124.8" x14ac:dyDescent="0.3">
      <c r="A289" s="2" t="s">
        <v>726</v>
      </c>
      <c r="B289" s="3" t="s">
        <v>728</v>
      </c>
      <c r="C289" s="12">
        <f>C290</f>
        <v>1221500</v>
      </c>
      <c r="D289" s="12">
        <f>D290</f>
        <v>1221500</v>
      </c>
      <c r="E289" s="15">
        <f t="shared" si="4"/>
        <v>100</v>
      </c>
    </row>
    <row r="290" spans="1:5" s="10" customFormat="1" ht="140.4" x14ac:dyDescent="0.3">
      <c r="A290" s="2" t="s">
        <v>727</v>
      </c>
      <c r="B290" s="3" t="s">
        <v>729</v>
      </c>
      <c r="C290" s="12">
        <v>1221500</v>
      </c>
      <c r="D290" s="12">
        <v>1221500</v>
      </c>
      <c r="E290" s="15">
        <f t="shared" si="4"/>
        <v>100</v>
      </c>
    </row>
    <row r="291" spans="1:5" s="10" customFormat="1" ht="62.4" x14ac:dyDescent="0.3">
      <c r="A291" s="2" t="s">
        <v>730</v>
      </c>
      <c r="B291" s="3" t="s">
        <v>732</v>
      </c>
      <c r="C291" s="12">
        <f>C292</f>
        <v>29496200</v>
      </c>
      <c r="D291" s="12">
        <f>D292</f>
        <v>23984462.710000001</v>
      </c>
      <c r="E291" s="15">
        <f t="shared" si="4"/>
        <v>81.31373773570833</v>
      </c>
    </row>
    <row r="292" spans="1:5" s="10" customFormat="1" ht="78" x14ac:dyDescent="0.3">
      <c r="A292" s="2" t="s">
        <v>731</v>
      </c>
      <c r="B292" s="3" t="s">
        <v>733</v>
      </c>
      <c r="C292" s="12">
        <v>29496200</v>
      </c>
      <c r="D292" s="12">
        <v>23984462.710000001</v>
      </c>
      <c r="E292" s="15">
        <f t="shared" si="4"/>
        <v>81.31373773570833</v>
      </c>
    </row>
    <row r="293" spans="1:5" s="10" customFormat="1" ht="78" x14ac:dyDescent="0.3">
      <c r="A293" s="2" t="s">
        <v>734</v>
      </c>
      <c r="B293" s="3" t="s">
        <v>736</v>
      </c>
      <c r="C293" s="12">
        <f>C294</f>
        <v>6440000</v>
      </c>
      <c r="D293" s="12">
        <f>D294</f>
        <v>6440000</v>
      </c>
      <c r="E293" s="15">
        <f t="shared" si="4"/>
        <v>100</v>
      </c>
    </row>
    <row r="294" spans="1:5" s="10" customFormat="1" ht="78" x14ac:dyDescent="0.3">
      <c r="A294" s="2" t="s">
        <v>735</v>
      </c>
      <c r="B294" s="3" t="s">
        <v>737</v>
      </c>
      <c r="C294" s="12">
        <v>6440000</v>
      </c>
      <c r="D294" s="12">
        <v>6440000</v>
      </c>
      <c r="E294" s="15">
        <f t="shared" si="4"/>
        <v>100</v>
      </c>
    </row>
    <row r="295" spans="1:5" s="10" customFormat="1" ht="31.2" x14ac:dyDescent="0.3">
      <c r="A295" s="2" t="s">
        <v>930</v>
      </c>
      <c r="B295" s="3" t="s">
        <v>929</v>
      </c>
      <c r="C295" s="12">
        <v>1974300</v>
      </c>
      <c r="D295" s="12">
        <v>1974300</v>
      </c>
      <c r="E295" s="15">
        <f t="shared" si="4"/>
        <v>100</v>
      </c>
    </row>
    <row r="296" spans="1:5" s="10" customFormat="1" ht="78" x14ac:dyDescent="0.3">
      <c r="A296" s="2" t="s">
        <v>738</v>
      </c>
      <c r="B296" s="3" t="s">
        <v>741</v>
      </c>
      <c r="C296" s="12">
        <v>10519700</v>
      </c>
      <c r="D296" s="12">
        <v>10519700</v>
      </c>
      <c r="E296" s="15">
        <f t="shared" si="4"/>
        <v>100</v>
      </c>
    </row>
    <row r="297" spans="1:5" s="10" customFormat="1" ht="62.4" x14ac:dyDescent="0.3">
      <c r="A297" s="2" t="s">
        <v>739</v>
      </c>
      <c r="B297" s="3" t="s">
        <v>742</v>
      </c>
      <c r="C297" s="12">
        <f>C298</f>
        <v>3575900</v>
      </c>
      <c r="D297" s="12">
        <f>D298</f>
        <v>3575900</v>
      </c>
      <c r="E297" s="15">
        <f t="shared" si="4"/>
        <v>100</v>
      </c>
    </row>
    <row r="298" spans="1:5" s="10" customFormat="1" ht="62.4" x14ac:dyDescent="0.3">
      <c r="A298" s="2" t="s">
        <v>740</v>
      </c>
      <c r="B298" s="3" t="s">
        <v>743</v>
      </c>
      <c r="C298" s="12">
        <v>3575900</v>
      </c>
      <c r="D298" s="12">
        <v>3575900</v>
      </c>
      <c r="E298" s="15">
        <f t="shared" si="4"/>
        <v>100</v>
      </c>
    </row>
    <row r="299" spans="1:5" s="10" customFormat="1" ht="62.4" x14ac:dyDescent="0.3">
      <c r="A299" s="2" t="s">
        <v>746</v>
      </c>
      <c r="B299" s="3" t="s">
        <v>744</v>
      </c>
      <c r="C299" s="12">
        <f>C300</f>
        <v>9589898</v>
      </c>
      <c r="D299" s="12">
        <f>D300</f>
        <v>9587018.6799999997</v>
      </c>
      <c r="E299" s="15">
        <f t="shared" si="4"/>
        <v>99.969975488790382</v>
      </c>
    </row>
    <row r="300" spans="1:5" s="10" customFormat="1" ht="78" x14ac:dyDescent="0.3">
      <c r="A300" s="2" t="s">
        <v>747</v>
      </c>
      <c r="B300" s="3" t="s">
        <v>745</v>
      </c>
      <c r="C300" s="12">
        <v>9589898</v>
      </c>
      <c r="D300" s="12">
        <v>9587018.6799999997</v>
      </c>
      <c r="E300" s="15">
        <f t="shared" si="4"/>
        <v>99.969975488790382</v>
      </c>
    </row>
    <row r="301" spans="1:5" s="10" customFormat="1" ht="31.2" x14ac:dyDescent="0.3">
      <c r="A301" s="2" t="s">
        <v>750</v>
      </c>
      <c r="B301" s="3" t="s">
        <v>748</v>
      </c>
      <c r="C301" s="12">
        <f>C302</f>
        <v>2499830100</v>
      </c>
      <c r="D301" s="12">
        <f>D302</f>
        <v>2206214300</v>
      </c>
      <c r="E301" s="15">
        <f t="shared" si="4"/>
        <v>88.254569780562292</v>
      </c>
    </row>
    <row r="302" spans="1:5" s="10" customFormat="1" ht="46.8" x14ac:dyDescent="0.3">
      <c r="A302" s="2" t="s">
        <v>751</v>
      </c>
      <c r="B302" s="3" t="s">
        <v>749</v>
      </c>
      <c r="C302" s="12">
        <v>2499830100</v>
      </c>
      <c r="D302" s="12">
        <v>2206214300</v>
      </c>
      <c r="E302" s="15">
        <f t="shared" si="4"/>
        <v>88.254569780562292</v>
      </c>
    </row>
    <row r="303" spans="1:5" s="10" customFormat="1" ht="62.4" x14ac:dyDescent="0.3">
      <c r="A303" s="2" t="s">
        <v>871</v>
      </c>
      <c r="B303" s="3" t="s">
        <v>869</v>
      </c>
      <c r="C303" s="12">
        <f>C304</f>
        <v>203938200</v>
      </c>
      <c r="D303" s="12">
        <f>D304</f>
        <v>170867388.13</v>
      </c>
      <c r="E303" s="15">
        <f t="shared" si="4"/>
        <v>83.783905187944185</v>
      </c>
    </row>
    <row r="304" spans="1:5" s="10" customFormat="1" ht="62.4" x14ac:dyDescent="0.3">
      <c r="A304" s="2" t="s">
        <v>872</v>
      </c>
      <c r="B304" s="3" t="s">
        <v>870</v>
      </c>
      <c r="C304" s="12">
        <v>203938200</v>
      </c>
      <c r="D304" s="12">
        <v>170867388.13</v>
      </c>
      <c r="E304" s="15">
        <f t="shared" si="4"/>
        <v>83.783905187944185</v>
      </c>
    </row>
    <row r="305" spans="1:5" s="10" customFormat="1" ht="62.4" x14ac:dyDescent="0.3">
      <c r="A305" s="2" t="s">
        <v>754</v>
      </c>
      <c r="B305" s="3" t="s">
        <v>752</v>
      </c>
      <c r="C305" s="12">
        <f>C306</f>
        <v>63671151</v>
      </c>
      <c r="D305" s="12">
        <f>D306</f>
        <v>62359274.159999996</v>
      </c>
      <c r="E305" s="15">
        <f t="shared" si="4"/>
        <v>97.939605583696761</v>
      </c>
    </row>
    <row r="306" spans="1:5" s="10" customFormat="1" ht="78" x14ac:dyDescent="0.3">
      <c r="A306" s="2" t="s">
        <v>755</v>
      </c>
      <c r="B306" s="3" t="s">
        <v>753</v>
      </c>
      <c r="C306" s="12">
        <v>63671151</v>
      </c>
      <c r="D306" s="12">
        <v>62359274.159999996</v>
      </c>
      <c r="E306" s="15">
        <f t="shared" si="4"/>
        <v>97.939605583696761</v>
      </c>
    </row>
    <row r="307" spans="1:5" s="10" customFormat="1" ht="78" x14ac:dyDescent="0.3">
      <c r="A307" s="2" t="s">
        <v>346</v>
      </c>
      <c r="B307" s="3" t="s">
        <v>17</v>
      </c>
      <c r="C307" s="12">
        <v>13137900</v>
      </c>
      <c r="D307" s="12">
        <v>13133745.380000001</v>
      </c>
      <c r="E307" s="15">
        <f t="shared" si="4"/>
        <v>99.968376833436096</v>
      </c>
    </row>
    <row r="308" spans="1:5" s="10" customFormat="1" ht="78" x14ac:dyDescent="0.3">
      <c r="A308" s="2" t="s">
        <v>756</v>
      </c>
      <c r="B308" s="3" t="s">
        <v>758</v>
      </c>
      <c r="C308" s="12">
        <f>C309</f>
        <v>6117800</v>
      </c>
      <c r="D308" s="12">
        <f>D309</f>
        <v>6116767.5800000001</v>
      </c>
      <c r="E308" s="15">
        <f t="shared" si="4"/>
        <v>99.983124325738018</v>
      </c>
    </row>
    <row r="309" spans="1:5" s="10" customFormat="1" ht="78" x14ac:dyDescent="0.3">
      <c r="A309" s="2" t="s">
        <v>757</v>
      </c>
      <c r="B309" s="3" t="s">
        <v>759</v>
      </c>
      <c r="C309" s="12">
        <v>6117800</v>
      </c>
      <c r="D309" s="12">
        <v>6116767.5800000001</v>
      </c>
      <c r="E309" s="15">
        <f t="shared" si="4"/>
        <v>99.983124325738018</v>
      </c>
    </row>
    <row r="310" spans="1:5" s="10" customFormat="1" ht="78" x14ac:dyDescent="0.3">
      <c r="A310" s="2" t="s">
        <v>760</v>
      </c>
      <c r="B310" s="3" t="s">
        <v>762</v>
      </c>
      <c r="C310" s="12">
        <f>C311</f>
        <v>4058800</v>
      </c>
      <c r="D310" s="12">
        <f>D311</f>
        <v>4058800</v>
      </c>
      <c r="E310" s="15">
        <f t="shared" si="4"/>
        <v>100</v>
      </c>
    </row>
    <row r="311" spans="1:5" s="10" customFormat="1" ht="93.6" x14ac:dyDescent="0.3">
      <c r="A311" s="2" t="s">
        <v>761</v>
      </c>
      <c r="B311" s="3" t="s">
        <v>763</v>
      </c>
      <c r="C311" s="12">
        <v>4058800</v>
      </c>
      <c r="D311" s="12">
        <v>4058800</v>
      </c>
      <c r="E311" s="15">
        <f t="shared" si="4"/>
        <v>100</v>
      </c>
    </row>
    <row r="312" spans="1:5" s="10" customFormat="1" ht="62.4" x14ac:dyDescent="0.3">
      <c r="A312" s="2" t="s">
        <v>347</v>
      </c>
      <c r="B312" s="3" t="s">
        <v>18</v>
      </c>
      <c r="C312" s="12">
        <v>1676000</v>
      </c>
      <c r="D312" s="12">
        <v>1676000</v>
      </c>
      <c r="E312" s="15">
        <f t="shared" si="4"/>
        <v>100</v>
      </c>
    </row>
    <row r="313" spans="1:5" s="10" customFormat="1" ht="46.8" x14ac:dyDescent="0.3">
      <c r="A313" s="2" t="s">
        <v>485</v>
      </c>
      <c r="B313" s="3" t="s">
        <v>486</v>
      </c>
      <c r="C313" s="12">
        <f>C314</f>
        <v>31822200</v>
      </c>
      <c r="D313" s="12">
        <f>D314</f>
        <v>27268431.190000001</v>
      </c>
      <c r="E313" s="15">
        <f t="shared" si="4"/>
        <v>85.689962321901064</v>
      </c>
    </row>
    <row r="314" spans="1:5" ht="62.4" x14ac:dyDescent="0.3">
      <c r="A314" s="2" t="s">
        <v>348</v>
      </c>
      <c r="B314" s="3" t="s">
        <v>19</v>
      </c>
      <c r="C314" s="12">
        <v>31822200</v>
      </c>
      <c r="D314" s="12">
        <v>27268431.190000001</v>
      </c>
      <c r="E314" s="15">
        <f t="shared" si="4"/>
        <v>85.689962321901064</v>
      </c>
    </row>
    <row r="315" spans="1:5" ht="31.2" x14ac:dyDescent="0.3">
      <c r="A315" s="2" t="s">
        <v>764</v>
      </c>
      <c r="B315" s="3" t="s">
        <v>768</v>
      </c>
      <c r="C315" s="12">
        <f>C316</f>
        <v>18119000</v>
      </c>
      <c r="D315" s="12">
        <f>D316</f>
        <v>18119000</v>
      </c>
      <c r="E315" s="15">
        <f t="shared" si="4"/>
        <v>100</v>
      </c>
    </row>
    <row r="316" spans="1:5" ht="46.8" x14ac:dyDescent="0.3">
      <c r="A316" s="2" t="s">
        <v>765</v>
      </c>
      <c r="B316" s="3" t="s">
        <v>769</v>
      </c>
      <c r="C316" s="12">
        <v>18119000</v>
      </c>
      <c r="D316" s="12">
        <v>18119000</v>
      </c>
      <c r="E316" s="15">
        <f t="shared" si="4"/>
        <v>100</v>
      </c>
    </row>
    <row r="317" spans="1:5" ht="49.2" customHeight="1" x14ac:dyDescent="0.3">
      <c r="A317" s="2" t="s">
        <v>766</v>
      </c>
      <c r="B317" s="3" t="s">
        <v>770</v>
      </c>
      <c r="C317" s="12">
        <f>C318</f>
        <v>5374600</v>
      </c>
      <c r="D317" s="12">
        <f>D318</f>
        <v>5372726.0300000003</v>
      </c>
      <c r="E317" s="15">
        <f t="shared" si="4"/>
        <v>99.965132847095603</v>
      </c>
    </row>
    <row r="318" spans="1:5" ht="62.4" x14ac:dyDescent="0.3">
      <c r="A318" s="2" t="s">
        <v>767</v>
      </c>
      <c r="B318" s="3" t="s">
        <v>771</v>
      </c>
      <c r="C318" s="12">
        <v>5374600</v>
      </c>
      <c r="D318" s="12">
        <v>5372726.0300000003</v>
      </c>
      <c r="E318" s="15">
        <f t="shared" si="4"/>
        <v>99.965132847095603</v>
      </c>
    </row>
    <row r="319" spans="1:5" ht="46.8" x14ac:dyDescent="0.3">
      <c r="A319" s="2" t="s">
        <v>487</v>
      </c>
      <c r="B319" s="3" t="s">
        <v>488</v>
      </c>
      <c r="C319" s="12">
        <f>C320</f>
        <v>12273400</v>
      </c>
      <c r="D319" s="12">
        <f>D320</f>
        <v>10683355.140000001</v>
      </c>
      <c r="E319" s="15">
        <f t="shared" si="4"/>
        <v>87.044789056007303</v>
      </c>
    </row>
    <row r="320" spans="1:5" ht="62.4" x14ac:dyDescent="0.3">
      <c r="A320" s="2" t="s">
        <v>349</v>
      </c>
      <c r="B320" s="3" t="s">
        <v>179</v>
      </c>
      <c r="C320" s="12">
        <v>12273400</v>
      </c>
      <c r="D320" s="12">
        <v>10683355.140000001</v>
      </c>
      <c r="E320" s="15">
        <f t="shared" si="4"/>
        <v>87.044789056007303</v>
      </c>
    </row>
    <row r="321" spans="1:5" ht="31.2" x14ac:dyDescent="0.3">
      <c r="A321" s="2" t="s">
        <v>489</v>
      </c>
      <c r="B321" s="3" t="s">
        <v>490</v>
      </c>
      <c r="C321" s="12">
        <f>C322</f>
        <v>34331000</v>
      </c>
      <c r="D321" s="12">
        <f>D322</f>
        <v>34331000</v>
      </c>
      <c r="E321" s="15">
        <f t="shared" si="4"/>
        <v>100</v>
      </c>
    </row>
    <row r="322" spans="1:5" ht="46.8" x14ac:dyDescent="0.3">
      <c r="A322" s="2" t="s">
        <v>350</v>
      </c>
      <c r="B322" s="3" t="s">
        <v>20</v>
      </c>
      <c r="C322" s="12">
        <v>34331000</v>
      </c>
      <c r="D322" s="12">
        <v>34331000</v>
      </c>
      <c r="E322" s="15">
        <f t="shared" si="4"/>
        <v>100</v>
      </c>
    </row>
    <row r="323" spans="1:5" ht="46.8" x14ac:dyDescent="0.3">
      <c r="A323" s="2" t="s">
        <v>772</v>
      </c>
      <c r="B323" s="3" t="s">
        <v>776</v>
      </c>
      <c r="C323" s="12">
        <f>C324</f>
        <v>723687700</v>
      </c>
      <c r="D323" s="12">
        <f>D324</f>
        <v>723687700</v>
      </c>
      <c r="E323" s="15">
        <f t="shared" si="4"/>
        <v>100</v>
      </c>
    </row>
    <row r="324" spans="1:5" ht="62.4" x14ac:dyDescent="0.3">
      <c r="A324" s="2" t="s">
        <v>773</v>
      </c>
      <c r="B324" s="3" t="s">
        <v>777</v>
      </c>
      <c r="C324" s="12">
        <v>723687700</v>
      </c>
      <c r="D324" s="12">
        <v>723687700</v>
      </c>
      <c r="E324" s="15">
        <f t="shared" si="4"/>
        <v>100</v>
      </c>
    </row>
    <row r="325" spans="1:5" ht="46.8" x14ac:dyDescent="0.3">
      <c r="A325" s="4" t="s">
        <v>774</v>
      </c>
      <c r="B325" s="3" t="s">
        <v>778</v>
      </c>
      <c r="C325" s="12">
        <f>C326</f>
        <v>1107201900</v>
      </c>
      <c r="D325" s="12">
        <f>D326</f>
        <v>1102356800</v>
      </c>
      <c r="E325" s="15">
        <f t="shared" si="4"/>
        <v>99.562401401225912</v>
      </c>
    </row>
    <row r="326" spans="1:5" ht="46.8" x14ac:dyDescent="0.3">
      <c r="A326" s="4" t="s">
        <v>775</v>
      </c>
      <c r="B326" s="3" t="s">
        <v>779</v>
      </c>
      <c r="C326" s="12">
        <v>1107201900</v>
      </c>
      <c r="D326" s="12">
        <v>1102356800</v>
      </c>
      <c r="E326" s="15">
        <f t="shared" ref="E326:E394" si="5">D326/C326*100</f>
        <v>99.562401401225912</v>
      </c>
    </row>
    <row r="327" spans="1:5" ht="46.8" x14ac:dyDescent="0.3">
      <c r="A327" s="2" t="s">
        <v>491</v>
      </c>
      <c r="B327" s="3" t="s">
        <v>492</v>
      </c>
      <c r="C327" s="12">
        <f>C328</f>
        <v>2214600</v>
      </c>
      <c r="D327" s="12">
        <f>D328</f>
        <v>2210101.21</v>
      </c>
      <c r="E327" s="15">
        <f t="shared" si="5"/>
        <v>99.796857671814323</v>
      </c>
    </row>
    <row r="328" spans="1:5" ht="46.8" x14ac:dyDescent="0.3">
      <c r="A328" s="2" t="s">
        <v>351</v>
      </c>
      <c r="B328" s="3" t="s">
        <v>21</v>
      </c>
      <c r="C328" s="12">
        <v>2214600</v>
      </c>
      <c r="D328" s="12">
        <v>2210101.21</v>
      </c>
      <c r="E328" s="15">
        <f t="shared" si="5"/>
        <v>99.796857671814323</v>
      </c>
    </row>
    <row r="329" spans="1:5" ht="31.2" x14ac:dyDescent="0.3">
      <c r="A329" s="2" t="s">
        <v>493</v>
      </c>
      <c r="B329" s="3" t="s">
        <v>494</v>
      </c>
      <c r="C329" s="12">
        <f>C330</f>
        <v>11200000</v>
      </c>
      <c r="D329" s="12">
        <f>D330</f>
        <v>11200000</v>
      </c>
      <c r="E329" s="15">
        <f t="shared" si="5"/>
        <v>100</v>
      </c>
    </row>
    <row r="330" spans="1:5" ht="46.8" x14ac:dyDescent="0.3">
      <c r="A330" s="2" t="s">
        <v>352</v>
      </c>
      <c r="B330" s="3" t="s">
        <v>22</v>
      </c>
      <c r="C330" s="12">
        <v>11200000</v>
      </c>
      <c r="D330" s="12">
        <v>11200000</v>
      </c>
      <c r="E330" s="15">
        <f t="shared" si="5"/>
        <v>100</v>
      </c>
    </row>
    <row r="331" spans="1:5" x14ac:dyDescent="0.3">
      <c r="A331" s="2" t="s">
        <v>495</v>
      </c>
      <c r="B331" s="3" t="s">
        <v>496</v>
      </c>
      <c r="C331" s="12">
        <f>C332</f>
        <v>4677000</v>
      </c>
      <c r="D331" s="12">
        <f>D332</f>
        <v>4677000</v>
      </c>
      <c r="E331" s="15">
        <f t="shared" si="5"/>
        <v>100</v>
      </c>
    </row>
    <row r="332" spans="1:5" ht="31.2" x14ac:dyDescent="0.3">
      <c r="A332" s="2" t="s">
        <v>353</v>
      </c>
      <c r="B332" s="3" t="s">
        <v>23</v>
      </c>
      <c r="C332" s="12">
        <v>4677000</v>
      </c>
      <c r="D332" s="12">
        <v>4677000</v>
      </c>
      <c r="E332" s="15">
        <f t="shared" si="5"/>
        <v>100</v>
      </c>
    </row>
    <row r="333" spans="1:5" ht="46.8" x14ac:dyDescent="0.3">
      <c r="A333" s="2" t="s">
        <v>497</v>
      </c>
      <c r="B333" s="3" t="s">
        <v>498</v>
      </c>
      <c r="C333" s="12">
        <f>C334</f>
        <v>521228100</v>
      </c>
      <c r="D333" s="12">
        <f>D334</f>
        <v>448564187.41000003</v>
      </c>
      <c r="E333" s="15">
        <f t="shared" si="5"/>
        <v>86.059095319304546</v>
      </c>
    </row>
    <row r="334" spans="1:5" ht="46.8" x14ac:dyDescent="0.3">
      <c r="A334" s="2" t="s">
        <v>354</v>
      </c>
      <c r="B334" s="3" t="s">
        <v>180</v>
      </c>
      <c r="C334" s="12">
        <v>521228100</v>
      </c>
      <c r="D334" s="12">
        <v>448564187.41000003</v>
      </c>
      <c r="E334" s="15">
        <f t="shared" si="5"/>
        <v>86.059095319304546</v>
      </c>
    </row>
    <row r="335" spans="1:5" ht="46.8" x14ac:dyDescent="0.3">
      <c r="A335" s="2" t="s">
        <v>499</v>
      </c>
      <c r="B335" s="3" t="s">
        <v>780</v>
      </c>
      <c r="C335" s="12">
        <f>C336</f>
        <v>311998100</v>
      </c>
      <c r="D335" s="12">
        <f>D336</f>
        <v>311998100</v>
      </c>
      <c r="E335" s="15">
        <f t="shared" si="5"/>
        <v>100</v>
      </c>
    </row>
    <row r="336" spans="1:5" s="9" customFormat="1" ht="46.8" x14ac:dyDescent="0.3">
      <c r="A336" s="2" t="s">
        <v>355</v>
      </c>
      <c r="B336" s="3" t="s">
        <v>781</v>
      </c>
      <c r="C336" s="12">
        <v>311998100</v>
      </c>
      <c r="D336" s="12">
        <v>311998100</v>
      </c>
      <c r="E336" s="15">
        <f t="shared" si="5"/>
        <v>100</v>
      </c>
    </row>
    <row r="337" spans="1:5" s="9" customFormat="1" ht="62.4" x14ac:dyDescent="0.3">
      <c r="A337" s="2" t="s">
        <v>784</v>
      </c>
      <c r="B337" s="3" t="s">
        <v>782</v>
      </c>
      <c r="C337" s="12">
        <v>14361100</v>
      </c>
      <c r="D337" s="12">
        <v>13607210.189999999</v>
      </c>
      <c r="E337" s="15">
        <f t="shared" si="5"/>
        <v>94.750473083538168</v>
      </c>
    </row>
    <row r="338" spans="1:5" s="9" customFormat="1" ht="46.8" x14ac:dyDescent="0.3">
      <c r="A338" s="2" t="s">
        <v>785</v>
      </c>
      <c r="B338" s="3" t="s">
        <v>783</v>
      </c>
      <c r="C338" s="12">
        <v>10622500</v>
      </c>
      <c r="D338" s="12">
        <v>10622500</v>
      </c>
      <c r="E338" s="15">
        <f t="shared" si="5"/>
        <v>100</v>
      </c>
    </row>
    <row r="339" spans="1:5" s="9" customFormat="1" ht="31.2" x14ac:dyDescent="0.3">
      <c r="A339" s="2" t="s">
        <v>500</v>
      </c>
      <c r="B339" s="3" t="s">
        <v>501</v>
      </c>
      <c r="C339" s="12">
        <f>C340</f>
        <v>342787577.19999999</v>
      </c>
      <c r="D339" s="12">
        <f>D340</f>
        <v>342787577.19999999</v>
      </c>
      <c r="E339" s="15">
        <f t="shared" si="5"/>
        <v>100</v>
      </c>
    </row>
    <row r="340" spans="1:5" s="9" customFormat="1" ht="46.8" x14ac:dyDescent="0.3">
      <c r="A340" s="2" t="s">
        <v>356</v>
      </c>
      <c r="B340" s="3" t="s">
        <v>181</v>
      </c>
      <c r="C340" s="12">
        <v>342787577.19999999</v>
      </c>
      <c r="D340" s="12">
        <v>342787577.19999999</v>
      </c>
      <c r="E340" s="15">
        <f t="shared" si="5"/>
        <v>100</v>
      </c>
    </row>
    <row r="341" spans="1:5" s="10" customFormat="1" ht="46.8" x14ac:dyDescent="0.3">
      <c r="A341" s="2" t="s">
        <v>357</v>
      </c>
      <c r="B341" s="3" t="s">
        <v>24</v>
      </c>
      <c r="C341" s="12">
        <v>151230500</v>
      </c>
      <c r="D341" s="12">
        <v>151230500</v>
      </c>
      <c r="E341" s="15">
        <f t="shared" si="5"/>
        <v>100</v>
      </c>
    </row>
    <row r="342" spans="1:5" s="10" customFormat="1" ht="31.2" x14ac:dyDescent="0.3">
      <c r="A342" s="2" t="s">
        <v>789</v>
      </c>
      <c r="B342" s="3" t="s">
        <v>786</v>
      </c>
      <c r="C342" s="12">
        <f>C343</f>
        <v>17507600</v>
      </c>
      <c r="D342" s="12">
        <f>D343</f>
        <v>16806066.239999998</v>
      </c>
      <c r="E342" s="15">
        <f t="shared" si="5"/>
        <v>95.992975850487781</v>
      </c>
    </row>
    <row r="343" spans="1:5" s="10" customFormat="1" ht="31.2" x14ac:dyDescent="0.3">
      <c r="A343" s="2" t="s">
        <v>790</v>
      </c>
      <c r="B343" s="3" t="s">
        <v>787</v>
      </c>
      <c r="C343" s="12">
        <v>17507600</v>
      </c>
      <c r="D343" s="12">
        <v>16806066.239999998</v>
      </c>
      <c r="E343" s="15">
        <f t="shared" si="5"/>
        <v>95.992975850487781</v>
      </c>
    </row>
    <row r="344" spans="1:5" s="10" customFormat="1" ht="62.4" x14ac:dyDescent="0.3">
      <c r="A344" s="2" t="s">
        <v>791</v>
      </c>
      <c r="B344" s="3" t="s">
        <v>788</v>
      </c>
      <c r="C344" s="12">
        <v>101063300</v>
      </c>
      <c r="D344" s="12">
        <v>101063300</v>
      </c>
      <c r="E344" s="15">
        <f t="shared" si="5"/>
        <v>100</v>
      </c>
    </row>
    <row r="345" spans="1:5" s="10" customFormat="1" ht="78" x14ac:dyDescent="0.3">
      <c r="A345" s="2" t="s">
        <v>502</v>
      </c>
      <c r="B345" s="3" t="s">
        <v>503</v>
      </c>
      <c r="C345" s="12">
        <f>C346</f>
        <v>800109700</v>
      </c>
      <c r="D345" s="12">
        <f>D346</f>
        <v>790758157.46000004</v>
      </c>
      <c r="E345" s="15">
        <f t="shared" si="5"/>
        <v>98.831217451806936</v>
      </c>
    </row>
    <row r="346" spans="1:5" s="10" customFormat="1" ht="93.6" x14ac:dyDescent="0.3">
      <c r="A346" s="2" t="s">
        <v>358</v>
      </c>
      <c r="B346" s="3" t="s">
        <v>9</v>
      </c>
      <c r="C346" s="12">
        <v>800109700</v>
      </c>
      <c r="D346" s="12">
        <v>790758157.46000004</v>
      </c>
      <c r="E346" s="15">
        <f t="shared" si="5"/>
        <v>98.831217451806936</v>
      </c>
    </row>
    <row r="347" spans="1:5" s="10" customFormat="1" ht="62.4" x14ac:dyDescent="0.3">
      <c r="A347" s="2" t="s">
        <v>792</v>
      </c>
      <c r="B347" s="3" t="s">
        <v>794</v>
      </c>
      <c r="C347" s="12">
        <f>C348</f>
        <v>319975375.56</v>
      </c>
      <c r="D347" s="12">
        <f>D348</f>
        <v>319825668.13999999</v>
      </c>
      <c r="E347" s="15">
        <f t="shared" si="5"/>
        <v>99.953212830913003</v>
      </c>
    </row>
    <row r="348" spans="1:5" s="10" customFormat="1" ht="78" x14ac:dyDescent="0.3">
      <c r="A348" s="2" t="s">
        <v>793</v>
      </c>
      <c r="B348" s="3" t="s">
        <v>795</v>
      </c>
      <c r="C348" s="12">
        <v>319975375.56</v>
      </c>
      <c r="D348" s="12">
        <v>319825668.13999999</v>
      </c>
      <c r="E348" s="15">
        <f t="shared" si="5"/>
        <v>99.953212830913003</v>
      </c>
    </row>
    <row r="349" spans="1:5" s="10" customFormat="1" ht="62.4" x14ac:dyDescent="0.3">
      <c r="A349" s="2" t="s">
        <v>799</v>
      </c>
      <c r="B349" s="3" t="s">
        <v>796</v>
      </c>
      <c r="C349" s="12">
        <f>C350</f>
        <v>5060000</v>
      </c>
      <c r="D349" s="12">
        <f>D350</f>
        <v>5060000</v>
      </c>
      <c r="E349" s="15">
        <f t="shared" si="5"/>
        <v>100</v>
      </c>
    </row>
    <row r="350" spans="1:5" s="10" customFormat="1" ht="62.4" x14ac:dyDescent="0.3">
      <c r="A350" s="2" t="s">
        <v>798</v>
      </c>
      <c r="B350" s="3" t="s">
        <v>797</v>
      </c>
      <c r="C350" s="12">
        <v>5060000</v>
      </c>
      <c r="D350" s="12">
        <v>5060000</v>
      </c>
      <c r="E350" s="15">
        <f t="shared" si="5"/>
        <v>100</v>
      </c>
    </row>
    <row r="351" spans="1:5" s="10" customFormat="1" ht="31.2" x14ac:dyDescent="0.3">
      <c r="A351" s="2" t="s">
        <v>851</v>
      </c>
      <c r="B351" s="3" t="s">
        <v>853</v>
      </c>
      <c r="C351" s="12">
        <f>C352</f>
        <v>12299600</v>
      </c>
      <c r="D351" s="12">
        <f>D352</f>
        <v>12299600</v>
      </c>
      <c r="E351" s="15">
        <f t="shared" si="5"/>
        <v>100</v>
      </c>
    </row>
    <row r="352" spans="1:5" s="10" customFormat="1" ht="33.6" customHeight="1" x14ac:dyDescent="0.3">
      <c r="A352" s="2" t="s">
        <v>852</v>
      </c>
      <c r="B352" s="3" t="s">
        <v>854</v>
      </c>
      <c r="C352" s="12">
        <v>12299600</v>
      </c>
      <c r="D352" s="12">
        <v>12299600</v>
      </c>
      <c r="E352" s="15">
        <f t="shared" si="5"/>
        <v>100</v>
      </c>
    </row>
    <row r="353" spans="1:5" s="10" customFormat="1" ht="31.2" x14ac:dyDescent="0.3">
      <c r="A353" s="17" t="s">
        <v>359</v>
      </c>
      <c r="B353" s="18" t="s">
        <v>26</v>
      </c>
      <c r="C353" s="11">
        <f>C354+C356+C358+C360+C361+C362+C364+C366+C368+C370+C372+C374+C376+C378+C380+C382+C383+C385+C387+C389+C391+C393+C395</f>
        <v>6721322600</v>
      </c>
      <c r="D353" s="11">
        <f>D354+D356+D358+D360+D361+D362+D364+D366+D368+D370+D372+D374+D376+D378+D380+D382+D383+D385+D387+D389+D391+D393+D395</f>
        <v>6072502915.7300005</v>
      </c>
      <c r="E353" s="16">
        <f t="shared" si="5"/>
        <v>90.346845064838888</v>
      </c>
    </row>
    <row r="354" spans="1:5" s="10" customFormat="1" ht="31.2" x14ac:dyDescent="0.3">
      <c r="A354" s="2" t="s">
        <v>933</v>
      </c>
      <c r="B354" s="3" t="s">
        <v>931</v>
      </c>
      <c r="C354" s="12">
        <f>C355</f>
        <v>5342000</v>
      </c>
      <c r="D354" s="12">
        <f>D355</f>
        <v>5342000</v>
      </c>
      <c r="E354" s="15">
        <f t="shared" si="5"/>
        <v>100</v>
      </c>
    </row>
    <row r="355" spans="1:5" s="10" customFormat="1" ht="31.2" x14ac:dyDescent="0.3">
      <c r="A355" s="2" t="s">
        <v>934</v>
      </c>
      <c r="B355" s="3" t="s">
        <v>932</v>
      </c>
      <c r="C355" s="12">
        <v>5342000</v>
      </c>
      <c r="D355" s="12">
        <v>5342000</v>
      </c>
      <c r="E355" s="15">
        <f t="shared" si="5"/>
        <v>100</v>
      </c>
    </row>
    <row r="356" spans="1:5" s="10" customFormat="1" ht="31.2" x14ac:dyDescent="0.3">
      <c r="A356" s="2" t="s">
        <v>504</v>
      </c>
      <c r="B356" s="3" t="s">
        <v>505</v>
      </c>
      <c r="C356" s="12">
        <f>C357</f>
        <v>30531800</v>
      </c>
      <c r="D356" s="12">
        <f>D357</f>
        <v>30307122.52</v>
      </c>
      <c r="E356" s="15">
        <f t="shared" si="5"/>
        <v>99.264119770206804</v>
      </c>
    </row>
    <row r="357" spans="1:5" s="10" customFormat="1" ht="46.8" x14ac:dyDescent="0.3">
      <c r="A357" s="2" t="s">
        <v>360</v>
      </c>
      <c r="B357" s="3" t="s">
        <v>27</v>
      </c>
      <c r="C357" s="12">
        <v>30531800</v>
      </c>
      <c r="D357" s="12">
        <v>30307122.52</v>
      </c>
      <c r="E357" s="15">
        <f t="shared" si="5"/>
        <v>99.264119770206804</v>
      </c>
    </row>
    <row r="358" spans="1:5" s="10" customFormat="1" ht="62.4" x14ac:dyDescent="0.3">
      <c r="A358" s="2" t="s">
        <v>506</v>
      </c>
      <c r="B358" s="3" t="s">
        <v>507</v>
      </c>
      <c r="C358" s="12">
        <f>C359</f>
        <v>550500</v>
      </c>
      <c r="D358" s="12">
        <f>D359</f>
        <v>315476.43</v>
      </c>
      <c r="E358" s="15">
        <f t="shared" si="5"/>
        <v>57.307253405994551</v>
      </c>
    </row>
    <row r="359" spans="1:5" s="10" customFormat="1" ht="62.4" x14ac:dyDescent="0.3">
      <c r="A359" s="2" t="s">
        <v>361</v>
      </c>
      <c r="B359" s="3" t="s">
        <v>28</v>
      </c>
      <c r="C359" s="12">
        <v>550500</v>
      </c>
      <c r="D359" s="12">
        <v>315476.43</v>
      </c>
      <c r="E359" s="15">
        <f t="shared" si="5"/>
        <v>57.307253405994551</v>
      </c>
    </row>
    <row r="360" spans="1:5" s="10" customFormat="1" ht="46.8" x14ac:dyDescent="0.3">
      <c r="A360" s="2" t="s">
        <v>362</v>
      </c>
      <c r="B360" s="3" t="s">
        <v>29</v>
      </c>
      <c r="C360" s="12">
        <v>523100</v>
      </c>
      <c r="D360" s="12">
        <v>523025.27</v>
      </c>
      <c r="E360" s="15">
        <f t="shared" si="5"/>
        <v>99.985714012617095</v>
      </c>
    </row>
    <row r="361" spans="1:5" s="10" customFormat="1" ht="46.8" x14ac:dyDescent="0.3">
      <c r="A361" s="2" t="s">
        <v>363</v>
      </c>
      <c r="B361" s="3" t="s">
        <v>30</v>
      </c>
      <c r="C361" s="12">
        <v>349233400</v>
      </c>
      <c r="D361" s="12">
        <v>348794094.13999999</v>
      </c>
      <c r="E361" s="15">
        <f t="shared" si="5"/>
        <v>99.874208520719947</v>
      </c>
    </row>
    <row r="362" spans="1:5" s="10" customFormat="1" ht="109.2" x14ac:dyDescent="0.3">
      <c r="A362" s="2" t="s">
        <v>937</v>
      </c>
      <c r="B362" s="3" t="s">
        <v>935</v>
      </c>
      <c r="C362" s="12">
        <f>C363</f>
        <v>2336600</v>
      </c>
      <c r="D362" s="12">
        <f>D363</f>
        <v>2273180</v>
      </c>
      <c r="E362" s="15">
        <f t="shared" si="5"/>
        <v>97.285799880167772</v>
      </c>
    </row>
    <row r="363" spans="1:5" s="10" customFormat="1" ht="109.2" x14ac:dyDescent="0.3">
      <c r="A363" s="2" t="s">
        <v>938</v>
      </c>
      <c r="B363" s="3" t="s">
        <v>936</v>
      </c>
      <c r="C363" s="12">
        <v>2336600</v>
      </c>
      <c r="D363" s="12">
        <v>2273180</v>
      </c>
      <c r="E363" s="15">
        <f t="shared" si="5"/>
        <v>97.285799880167772</v>
      </c>
    </row>
    <row r="364" spans="1:5" s="10" customFormat="1" ht="62.4" x14ac:dyDescent="0.3">
      <c r="A364" s="2" t="s">
        <v>508</v>
      </c>
      <c r="B364" s="3" t="s">
        <v>509</v>
      </c>
      <c r="C364" s="12">
        <f>C365</f>
        <v>7556500</v>
      </c>
      <c r="D364" s="12">
        <f>D365</f>
        <v>7556492</v>
      </c>
      <c r="E364" s="15">
        <f t="shared" si="5"/>
        <v>99.999894130880691</v>
      </c>
    </row>
    <row r="365" spans="1:5" s="10" customFormat="1" ht="62.4" x14ac:dyDescent="0.3">
      <c r="A365" s="2" t="s">
        <v>364</v>
      </c>
      <c r="B365" s="3" t="s">
        <v>31</v>
      </c>
      <c r="C365" s="12">
        <v>7556500</v>
      </c>
      <c r="D365" s="12">
        <v>7556492</v>
      </c>
      <c r="E365" s="15">
        <f t="shared" si="5"/>
        <v>99.999894130880691</v>
      </c>
    </row>
    <row r="366" spans="1:5" s="10" customFormat="1" ht="62.4" x14ac:dyDescent="0.3">
      <c r="A366" s="2" t="s">
        <v>510</v>
      </c>
      <c r="B366" s="3" t="s">
        <v>511</v>
      </c>
      <c r="C366" s="12">
        <f>C367</f>
        <v>1880401100</v>
      </c>
      <c r="D366" s="12">
        <f>D367</f>
        <v>1711712285.3199999</v>
      </c>
      <c r="E366" s="15">
        <f t="shared" si="5"/>
        <v>91.029104658575235</v>
      </c>
    </row>
    <row r="367" spans="1:5" s="10" customFormat="1" ht="62.4" x14ac:dyDescent="0.3">
      <c r="A367" s="2" t="s">
        <v>365</v>
      </c>
      <c r="B367" s="3" t="s">
        <v>32</v>
      </c>
      <c r="C367" s="12">
        <v>1880401100</v>
      </c>
      <c r="D367" s="12">
        <v>1711712285.3199999</v>
      </c>
      <c r="E367" s="15">
        <f t="shared" si="5"/>
        <v>91.029104658575235</v>
      </c>
    </row>
    <row r="368" spans="1:5" s="10" customFormat="1" ht="78" x14ac:dyDescent="0.3">
      <c r="A368" s="2" t="s">
        <v>512</v>
      </c>
      <c r="B368" s="3" t="s">
        <v>513</v>
      </c>
      <c r="C368" s="12">
        <f>C369</f>
        <v>3572400</v>
      </c>
      <c r="D368" s="12">
        <f>D369</f>
        <v>3572400</v>
      </c>
      <c r="E368" s="15">
        <f t="shared" si="5"/>
        <v>100</v>
      </c>
    </row>
    <row r="369" spans="1:5" s="10" customFormat="1" ht="78" x14ac:dyDescent="0.3">
      <c r="A369" s="2" t="s">
        <v>366</v>
      </c>
      <c r="B369" s="3" t="s">
        <v>33</v>
      </c>
      <c r="C369" s="12">
        <v>3572400</v>
      </c>
      <c r="D369" s="12">
        <v>3572400</v>
      </c>
      <c r="E369" s="15">
        <f t="shared" si="5"/>
        <v>100</v>
      </c>
    </row>
    <row r="370" spans="1:5" s="10" customFormat="1" ht="62.4" x14ac:dyDescent="0.3">
      <c r="A370" s="2" t="s">
        <v>514</v>
      </c>
      <c r="B370" s="3" t="s">
        <v>515</v>
      </c>
      <c r="C370" s="12">
        <f>C371</f>
        <v>91383500</v>
      </c>
      <c r="D370" s="12">
        <f>D371</f>
        <v>65163327.969999999</v>
      </c>
      <c r="E370" s="15">
        <f t="shared" si="5"/>
        <v>71.307542357208902</v>
      </c>
    </row>
    <row r="371" spans="1:5" s="10" customFormat="1" ht="67.8" customHeight="1" x14ac:dyDescent="0.3">
      <c r="A371" s="2" t="s">
        <v>367</v>
      </c>
      <c r="B371" s="3" t="s">
        <v>34</v>
      </c>
      <c r="C371" s="12">
        <v>91383500</v>
      </c>
      <c r="D371" s="12">
        <v>65163327.969999999</v>
      </c>
      <c r="E371" s="15">
        <f t="shared" si="5"/>
        <v>71.307542357208902</v>
      </c>
    </row>
    <row r="372" spans="1:5" s="10" customFormat="1" ht="62.4" x14ac:dyDescent="0.3">
      <c r="A372" s="2" t="s">
        <v>516</v>
      </c>
      <c r="B372" s="3" t="s">
        <v>517</v>
      </c>
      <c r="C372" s="12">
        <f>C373</f>
        <v>124400</v>
      </c>
      <c r="D372" s="12">
        <f>D373</f>
        <v>49544.28</v>
      </c>
      <c r="E372" s="15">
        <f t="shared" si="5"/>
        <v>39.826591639871381</v>
      </c>
    </row>
    <row r="373" spans="1:5" s="10" customFormat="1" ht="62.4" x14ac:dyDescent="0.3">
      <c r="A373" s="2" t="s">
        <v>368</v>
      </c>
      <c r="B373" s="3" t="s">
        <v>35</v>
      </c>
      <c r="C373" s="12">
        <v>124400</v>
      </c>
      <c r="D373" s="12">
        <v>49544.28</v>
      </c>
      <c r="E373" s="15">
        <f t="shared" si="5"/>
        <v>39.826591639871381</v>
      </c>
    </row>
    <row r="374" spans="1:5" s="10" customFormat="1" ht="31.2" x14ac:dyDescent="0.3">
      <c r="A374" s="2" t="s">
        <v>518</v>
      </c>
      <c r="B374" s="3" t="s">
        <v>519</v>
      </c>
      <c r="C374" s="12">
        <f>C375</f>
        <v>767657800</v>
      </c>
      <c r="D374" s="12">
        <f>D375</f>
        <v>686653981.51999998</v>
      </c>
      <c r="E374" s="15">
        <f t="shared" si="5"/>
        <v>89.447926083731573</v>
      </c>
    </row>
    <row r="375" spans="1:5" s="10" customFormat="1" ht="46.8" x14ac:dyDescent="0.3">
      <c r="A375" s="2" t="s">
        <v>369</v>
      </c>
      <c r="B375" s="3" t="s">
        <v>36</v>
      </c>
      <c r="C375" s="12">
        <v>767657800</v>
      </c>
      <c r="D375" s="12">
        <v>686653981.51999998</v>
      </c>
      <c r="E375" s="15">
        <f t="shared" si="5"/>
        <v>89.447926083731573</v>
      </c>
    </row>
    <row r="376" spans="1:5" s="10" customFormat="1" ht="46.8" x14ac:dyDescent="0.3">
      <c r="A376" s="2" t="s">
        <v>520</v>
      </c>
      <c r="B376" s="3" t="s">
        <v>521</v>
      </c>
      <c r="C376" s="12">
        <f>C377</f>
        <v>8664500</v>
      </c>
      <c r="D376" s="12">
        <f>D377</f>
        <v>5336958.87</v>
      </c>
      <c r="E376" s="15">
        <f t="shared" si="5"/>
        <v>61.595693577240461</v>
      </c>
    </row>
    <row r="377" spans="1:5" s="10" customFormat="1" ht="51" customHeight="1" x14ac:dyDescent="0.3">
      <c r="A377" s="2" t="s">
        <v>370</v>
      </c>
      <c r="B377" s="3" t="s">
        <v>37</v>
      </c>
      <c r="C377" s="12">
        <v>8664500</v>
      </c>
      <c r="D377" s="12">
        <v>5336958.87</v>
      </c>
      <c r="E377" s="15">
        <f t="shared" si="5"/>
        <v>61.595693577240461</v>
      </c>
    </row>
    <row r="378" spans="1:5" s="10" customFormat="1" ht="62.4" x14ac:dyDescent="0.3">
      <c r="A378" s="2" t="s">
        <v>522</v>
      </c>
      <c r="B378" s="3" t="s">
        <v>523</v>
      </c>
      <c r="C378" s="12">
        <f>C379</f>
        <v>4879800</v>
      </c>
      <c r="D378" s="12">
        <f>D379</f>
        <v>3508500</v>
      </c>
      <c r="E378" s="15">
        <f t="shared" si="5"/>
        <v>71.898438460592644</v>
      </c>
    </row>
    <row r="379" spans="1:5" s="10" customFormat="1" ht="78" x14ac:dyDescent="0.3">
      <c r="A379" s="2" t="s">
        <v>371</v>
      </c>
      <c r="B379" s="3" t="s">
        <v>38</v>
      </c>
      <c r="C379" s="12">
        <v>4879800</v>
      </c>
      <c r="D379" s="12">
        <v>3508500</v>
      </c>
      <c r="E379" s="15">
        <f t="shared" si="5"/>
        <v>71.898438460592644</v>
      </c>
    </row>
    <row r="380" spans="1:5" s="10" customFormat="1" ht="51" customHeight="1" x14ac:dyDescent="0.3">
      <c r="A380" s="2" t="s">
        <v>524</v>
      </c>
      <c r="B380" s="3" t="s">
        <v>525</v>
      </c>
      <c r="C380" s="12">
        <f>C381</f>
        <v>144400</v>
      </c>
      <c r="D380" s="12">
        <f>D381</f>
        <v>118256.73</v>
      </c>
      <c r="E380" s="15">
        <f t="shared" si="5"/>
        <v>81.895242382271462</v>
      </c>
    </row>
    <row r="381" spans="1:5" s="10" customFormat="1" ht="62.4" x14ac:dyDescent="0.3">
      <c r="A381" s="2" t="s">
        <v>372</v>
      </c>
      <c r="B381" s="3" t="s">
        <v>182</v>
      </c>
      <c r="C381" s="12">
        <v>144400</v>
      </c>
      <c r="D381" s="12">
        <v>118256.73</v>
      </c>
      <c r="E381" s="15">
        <f t="shared" si="5"/>
        <v>81.895242382271462</v>
      </c>
    </row>
    <row r="382" spans="1:5" s="10" customFormat="1" ht="46.8" x14ac:dyDescent="0.3">
      <c r="A382" s="2" t="s">
        <v>373</v>
      </c>
      <c r="B382" s="3" t="s">
        <v>39</v>
      </c>
      <c r="C382" s="12">
        <v>1308316000</v>
      </c>
      <c r="D382" s="12">
        <v>1278282643.3499999</v>
      </c>
      <c r="E382" s="15">
        <f t="shared" si="5"/>
        <v>97.704426403865725</v>
      </c>
    </row>
    <row r="383" spans="1:5" s="10" customFormat="1" ht="93.6" x14ac:dyDescent="0.3">
      <c r="A383" s="2" t="s">
        <v>526</v>
      </c>
      <c r="B383" s="3" t="s">
        <v>527</v>
      </c>
      <c r="C383" s="12">
        <f>C384</f>
        <v>538578800</v>
      </c>
      <c r="D383" s="12">
        <f>D384</f>
        <v>442615778.33999997</v>
      </c>
      <c r="E383" s="15">
        <f t="shared" si="5"/>
        <v>82.182176190373625</v>
      </c>
    </row>
    <row r="384" spans="1:5" s="10" customFormat="1" ht="93.6" x14ac:dyDescent="0.3">
      <c r="A384" s="2" t="s">
        <v>374</v>
      </c>
      <c r="B384" s="3" t="s">
        <v>40</v>
      </c>
      <c r="C384" s="12">
        <v>538578800</v>
      </c>
      <c r="D384" s="12">
        <v>442615778.33999997</v>
      </c>
      <c r="E384" s="15">
        <f t="shared" si="5"/>
        <v>82.182176190373625</v>
      </c>
    </row>
    <row r="385" spans="1:5" s="10" customFormat="1" ht="31.2" x14ac:dyDescent="0.3">
      <c r="A385" s="2" t="s">
        <v>528</v>
      </c>
      <c r="B385" s="3" t="s">
        <v>529</v>
      </c>
      <c r="C385" s="12">
        <f>C386</f>
        <v>9042100</v>
      </c>
      <c r="D385" s="12">
        <f>D386</f>
        <v>9042087.2200000007</v>
      </c>
      <c r="E385" s="15">
        <f t="shared" si="5"/>
        <v>99.999858661151734</v>
      </c>
    </row>
    <row r="386" spans="1:5" s="10" customFormat="1" ht="31.2" x14ac:dyDescent="0.3">
      <c r="A386" s="2" t="s">
        <v>375</v>
      </c>
      <c r="B386" s="3" t="s">
        <v>41</v>
      </c>
      <c r="C386" s="12">
        <v>9042100</v>
      </c>
      <c r="D386" s="12">
        <v>9042087.2200000007</v>
      </c>
      <c r="E386" s="15">
        <f t="shared" si="5"/>
        <v>99.999858661151734</v>
      </c>
    </row>
    <row r="387" spans="1:5" s="10" customFormat="1" ht="78" x14ac:dyDescent="0.3">
      <c r="A387" s="2" t="s">
        <v>530</v>
      </c>
      <c r="B387" s="3" t="s">
        <v>531</v>
      </c>
      <c r="C387" s="12">
        <f>C388</f>
        <v>9719300</v>
      </c>
      <c r="D387" s="12">
        <f>D388</f>
        <v>9719300</v>
      </c>
      <c r="E387" s="15">
        <f t="shared" si="5"/>
        <v>100</v>
      </c>
    </row>
    <row r="388" spans="1:5" s="10" customFormat="1" ht="81" customHeight="1" x14ac:dyDescent="0.3">
      <c r="A388" s="2" t="s">
        <v>376</v>
      </c>
      <c r="B388" s="3" t="s">
        <v>42</v>
      </c>
      <c r="C388" s="12">
        <v>9719300</v>
      </c>
      <c r="D388" s="12">
        <v>9719300</v>
      </c>
      <c r="E388" s="15">
        <f t="shared" si="5"/>
        <v>100</v>
      </c>
    </row>
    <row r="389" spans="1:5" s="10" customFormat="1" ht="78" x14ac:dyDescent="0.3">
      <c r="A389" s="2" t="s">
        <v>532</v>
      </c>
      <c r="B389" s="3" t="s">
        <v>533</v>
      </c>
      <c r="C389" s="12">
        <f>C390</f>
        <v>41510900</v>
      </c>
      <c r="D389" s="12">
        <f>D390</f>
        <v>41510900</v>
      </c>
      <c r="E389" s="15">
        <f t="shared" si="5"/>
        <v>100</v>
      </c>
    </row>
    <row r="390" spans="1:5" s="10" customFormat="1" ht="78" x14ac:dyDescent="0.3">
      <c r="A390" s="2" t="s">
        <v>377</v>
      </c>
      <c r="B390" s="3" t="s">
        <v>43</v>
      </c>
      <c r="C390" s="12">
        <v>41510900</v>
      </c>
      <c r="D390" s="12">
        <v>41510900</v>
      </c>
      <c r="E390" s="15">
        <f t="shared" si="5"/>
        <v>100</v>
      </c>
    </row>
    <row r="391" spans="1:5" s="10" customFormat="1" ht="109.2" x14ac:dyDescent="0.3">
      <c r="A391" s="2" t="s">
        <v>534</v>
      </c>
      <c r="B391" s="3" t="s">
        <v>535</v>
      </c>
      <c r="C391" s="12">
        <f>C392</f>
        <v>284512700</v>
      </c>
      <c r="D391" s="12">
        <f>D392</f>
        <v>284512700</v>
      </c>
      <c r="E391" s="15">
        <f t="shared" si="5"/>
        <v>100</v>
      </c>
    </row>
    <row r="392" spans="1:5" s="10" customFormat="1" ht="109.2" x14ac:dyDescent="0.3">
      <c r="A392" s="2" t="s">
        <v>378</v>
      </c>
      <c r="B392" s="3" t="s">
        <v>183</v>
      </c>
      <c r="C392" s="12">
        <v>284512700</v>
      </c>
      <c r="D392" s="12">
        <v>284512700</v>
      </c>
      <c r="E392" s="15">
        <f t="shared" si="5"/>
        <v>100</v>
      </c>
    </row>
    <row r="393" spans="1:5" s="10" customFormat="1" ht="31.2" x14ac:dyDescent="0.3">
      <c r="A393" s="2" t="s">
        <v>536</v>
      </c>
      <c r="B393" s="3" t="s">
        <v>537</v>
      </c>
      <c r="C393" s="12">
        <f>C394</f>
        <v>1236004600</v>
      </c>
      <c r="D393" s="12">
        <f>D394</f>
        <v>995012500</v>
      </c>
      <c r="E393" s="15">
        <f t="shared" si="5"/>
        <v>80.502329845697986</v>
      </c>
    </row>
    <row r="394" spans="1:5" s="10" customFormat="1" ht="46.8" x14ac:dyDescent="0.3">
      <c r="A394" s="2" t="s">
        <v>379</v>
      </c>
      <c r="B394" s="3" t="s">
        <v>184</v>
      </c>
      <c r="C394" s="12">
        <v>1236004600</v>
      </c>
      <c r="D394" s="12">
        <v>995012500</v>
      </c>
      <c r="E394" s="15">
        <f t="shared" si="5"/>
        <v>80.502329845697986</v>
      </c>
    </row>
    <row r="395" spans="1:5" s="10" customFormat="1" ht="31.2" x14ac:dyDescent="0.3">
      <c r="A395" s="2" t="s">
        <v>380</v>
      </c>
      <c r="B395" s="3" t="s">
        <v>44</v>
      </c>
      <c r="C395" s="12">
        <v>140736400</v>
      </c>
      <c r="D395" s="12">
        <v>140580361.77000001</v>
      </c>
      <c r="E395" s="15">
        <f t="shared" ref="E395:E458" si="6">D395/C395*100</f>
        <v>99.889127311768675</v>
      </c>
    </row>
    <row r="396" spans="1:5" x14ac:dyDescent="0.3">
      <c r="A396" s="17" t="s">
        <v>381</v>
      </c>
      <c r="B396" s="18" t="s">
        <v>0</v>
      </c>
      <c r="C396" s="11">
        <f>C397+C398+C399+C401+C402+C404+C406+C408+C409+C410+C412+C414+C416+C418+C420+C422</f>
        <v>13570847891</v>
      </c>
      <c r="D396" s="11">
        <f>D397+D398+D399+D401+D402+D404+D406+D408+D409+D410+D412+D414+D416+D418+D420+D422</f>
        <v>13678384043.339998</v>
      </c>
      <c r="E396" s="16">
        <f t="shared" si="6"/>
        <v>100.79240555346078</v>
      </c>
    </row>
    <row r="397" spans="1:5" ht="62.4" x14ac:dyDescent="0.3">
      <c r="A397" s="2" t="s">
        <v>382</v>
      </c>
      <c r="B397" s="3" t="s">
        <v>194</v>
      </c>
      <c r="C397" s="12">
        <v>12870611</v>
      </c>
      <c r="D397" s="12">
        <v>11246525</v>
      </c>
      <c r="E397" s="15">
        <f t="shared" si="6"/>
        <v>87.381438223872976</v>
      </c>
    </row>
    <row r="398" spans="1:5" ht="52.2" customHeight="1" x14ac:dyDescent="0.3">
      <c r="A398" s="2" t="s">
        <v>383</v>
      </c>
      <c r="B398" s="3" t="s">
        <v>195</v>
      </c>
      <c r="C398" s="12">
        <v>5649680</v>
      </c>
      <c r="D398" s="12">
        <v>3726516.5</v>
      </c>
      <c r="E398" s="15">
        <f t="shared" si="6"/>
        <v>65.959780022939356</v>
      </c>
    </row>
    <row r="399" spans="1:5" ht="46.8" x14ac:dyDescent="0.3">
      <c r="A399" s="2" t="s">
        <v>538</v>
      </c>
      <c r="B399" s="3" t="s">
        <v>539</v>
      </c>
      <c r="C399" s="12">
        <f>C400</f>
        <v>102800900</v>
      </c>
      <c r="D399" s="12">
        <f>D400</f>
        <v>102800900</v>
      </c>
      <c r="E399" s="15">
        <f t="shared" si="6"/>
        <v>100</v>
      </c>
    </row>
    <row r="400" spans="1:5" ht="46.8" x14ac:dyDescent="0.3">
      <c r="A400" s="2" t="s">
        <v>384</v>
      </c>
      <c r="B400" s="3" t="s">
        <v>45</v>
      </c>
      <c r="C400" s="12">
        <v>102800900</v>
      </c>
      <c r="D400" s="12">
        <v>102800900</v>
      </c>
      <c r="E400" s="15">
        <f t="shared" si="6"/>
        <v>100</v>
      </c>
    </row>
    <row r="401" spans="1:5" ht="62.4" x14ac:dyDescent="0.3">
      <c r="A401" s="2" t="s">
        <v>385</v>
      </c>
      <c r="B401" s="3" t="s">
        <v>800</v>
      </c>
      <c r="C401" s="12">
        <v>584742300</v>
      </c>
      <c r="D401" s="12">
        <v>584742300</v>
      </c>
      <c r="E401" s="15">
        <f t="shared" si="6"/>
        <v>100</v>
      </c>
    </row>
    <row r="402" spans="1:5" ht="46.8" x14ac:dyDescent="0.3">
      <c r="A402" s="2" t="s">
        <v>540</v>
      </c>
      <c r="B402" s="3" t="s">
        <v>541</v>
      </c>
      <c r="C402" s="12">
        <f>C403</f>
        <v>176030200</v>
      </c>
      <c r="D402" s="12">
        <f>D403</f>
        <v>176030200</v>
      </c>
      <c r="E402" s="15">
        <f t="shared" si="6"/>
        <v>100</v>
      </c>
    </row>
    <row r="403" spans="1:5" ht="62.4" x14ac:dyDescent="0.3">
      <c r="A403" s="2" t="s">
        <v>386</v>
      </c>
      <c r="B403" s="3" t="s">
        <v>46</v>
      </c>
      <c r="C403" s="12">
        <v>176030200</v>
      </c>
      <c r="D403" s="12">
        <v>176030200</v>
      </c>
      <c r="E403" s="15">
        <f t="shared" si="6"/>
        <v>100</v>
      </c>
    </row>
    <row r="404" spans="1:5" ht="62.4" x14ac:dyDescent="0.3">
      <c r="A404" s="2" t="s">
        <v>542</v>
      </c>
      <c r="B404" s="3" t="s">
        <v>543</v>
      </c>
      <c r="C404" s="12">
        <f>C405</f>
        <v>16258400</v>
      </c>
      <c r="D404" s="12">
        <f>D405</f>
        <v>16258400</v>
      </c>
      <c r="E404" s="15">
        <f t="shared" si="6"/>
        <v>100</v>
      </c>
    </row>
    <row r="405" spans="1:5" ht="78" x14ac:dyDescent="0.3">
      <c r="A405" s="2" t="s">
        <v>387</v>
      </c>
      <c r="B405" s="3" t="s">
        <v>196</v>
      </c>
      <c r="C405" s="12">
        <v>16258400</v>
      </c>
      <c r="D405" s="12">
        <v>16258400</v>
      </c>
      <c r="E405" s="15">
        <f t="shared" si="6"/>
        <v>100</v>
      </c>
    </row>
    <row r="406" spans="1:5" ht="202.8" x14ac:dyDescent="0.3">
      <c r="A406" s="2" t="s">
        <v>544</v>
      </c>
      <c r="B406" s="3" t="s">
        <v>801</v>
      </c>
      <c r="C406" s="12">
        <f>C407</f>
        <v>3708400</v>
      </c>
      <c r="D406" s="12">
        <f>D407</f>
        <v>3708400</v>
      </c>
      <c r="E406" s="15">
        <f t="shared" si="6"/>
        <v>100</v>
      </c>
    </row>
    <row r="407" spans="1:5" ht="207.6" customHeight="1" x14ac:dyDescent="0.3">
      <c r="A407" s="2" t="s">
        <v>388</v>
      </c>
      <c r="B407" s="3" t="s">
        <v>802</v>
      </c>
      <c r="C407" s="12">
        <v>3708400</v>
      </c>
      <c r="D407" s="12">
        <v>3708400</v>
      </c>
      <c r="E407" s="15">
        <f t="shared" si="6"/>
        <v>100</v>
      </c>
    </row>
    <row r="408" spans="1:5" ht="62.4" x14ac:dyDescent="0.3">
      <c r="A408" s="2" t="s">
        <v>803</v>
      </c>
      <c r="B408" s="3" t="s">
        <v>185</v>
      </c>
      <c r="C408" s="12">
        <v>43000</v>
      </c>
      <c r="D408" s="12">
        <v>50815</v>
      </c>
      <c r="E408" s="15">
        <f t="shared" si="6"/>
        <v>118.17441860465117</v>
      </c>
    </row>
    <row r="409" spans="1:5" ht="62.4" x14ac:dyDescent="0.3">
      <c r="A409" s="2" t="s">
        <v>876</v>
      </c>
      <c r="B409" s="3" t="s">
        <v>873</v>
      </c>
      <c r="C409" s="12">
        <v>54746100</v>
      </c>
      <c r="D409" s="12">
        <v>54746100</v>
      </c>
      <c r="E409" s="15">
        <f t="shared" si="6"/>
        <v>100</v>
      </c>
    </row>
    <row r="410" spans="1:5" ht="62.4" x14ac:dyDescent="0.3">
      <c r="A410" s="2" t="s">
        <v>877</v>
      </c>
      <c r="B410" s="3" t="s">
        <v>874</v>
      </c>
      <c r="C410" s="12">
        <f>C411</f>
        <v>192305400</v>
      </c>
      <c r="D410" s="12">
        <f>D411</f>
        <v>184455026.81999999</v>
      </c>
      <c r="E410" s="15">
        <f t="shared" si="6"/>
        <v>95.917757286066845</v>
      </c>
    </row>
    <row r="411" spans="1:5" ht="78" x14ac:dyDescent="0.3">
      <c r="A411" s="2" t="s">
        <v>878</v>
      </c>
      <c r="B411" s="3" t="s">
        <v>875</v>
      </c>
      <c r="C411" s="12">
        <v>192305400</v>
      </c>
      <c r="D411" s="12">
        <v>184455026.81999999</v>
      </c>
      <c r="E411" s="15">
        <f t="shared" si="6"/>
        <v>95.917757286066845</v>
      </c>
    </row>
    <row r="412" spans="1:5" ht="62.4" x14ac:dyDescent="0.3">
      <c r="A412" s="2" t="s">
        <v>545</v>
      </c>
      <c r="B412" s="3" t="s">
        <v>546</v>
      </c>
      <c r="C412" s="12">
        <f>C413</f>
        <v>1146000000</v>
      </c>
      <c r="D412" s="12">
        <f>D413</f>
        <v>1146000000</v>
      </c>
      <c r="E412" s="15">
        <f t="shared" si="6"/>
        <v>100</v>
      </c>
    </row>
    <row r="413" spans="1:5" ht="62.4" x14ac:dyDescent="0.3">
      <c r="A413" s="2" t="s">
        <v>389</v>
      </c>
      <c r="B413" s="3" t="s">
        <v>25</v>
      </c>
      <c r="C413" s="12">
        <v>1146000000</v>
      </c>
      <c r="D413" s="12">
        <v>1146000000</v>
      </c>
      <c r="E413" s="15">
        <f t="shared" si="6"/>
        <v>100</v>
      </c>
    </row>
    <row r="414" spans="1:5" ht="62.4" x14ac:dyDescent="0.3">
      <c r="A414" s="2" t="s">
        <v>547</v>
      </c>
      <c r="B414" s="3" t="s">
        <v>548</v>
      </c>
      <c r="C414" s="12">
        <f>C415</f>
        <v>8453145400</v>
      </c>
      <c r="D414" s="12">
        <f>D415</f>
        <v>8453145400</v>
      </c>
      <c r="E414" s="15">
        <f t="shared" si="6"/>
        <v>100</v>
      </c>
    </row>
    <row r="415" spans="1:5" ht="62.4" x14ac:dyDescent="0.3">
      <c r="A415" s="2" t="s">
        <v>390</v>
      </c>
      <c r="B415" s="3" t="s">
        <v>186</v>
      </c>
      <c r="C415" s="12">
        <v>8453145400</v>
      </c>
      <c r="D415" s="12">
        <v>8453145400</v>
      </c>
      <c r="E415" s="15">
        <f t="shared" si="6"/>
        <v>100</v>
      </c>
    </row>
    <row r="416" spans="1:5" ht="31.2" x14ac:dyDescent="0.3">
      <c r="A416" s="2" t="s">
        <v>602</v>
      </c>
      <c r="B416" s="3" t="s">
        <v>604</v>
      </c>
      <c r="C416" s="12">
        <f>C417</f>
        <v>300000</v>
      </c>
      <c r="D416" s="12">
        <f>D417</f>
        <v>300000</v>
      </c>
      <c r="E416" s="15">
        <f t="shared" si="6"/>
        <v>100</v>
      </c>
    </row>
    <row r="417" spans="1:5" ht="46.8" x14ac:dyDescent="0.3">
      <c r="A417" s="2" t="s">
        <v>603</v>
      </c>
      <c r="B417" s="3" t="s">
        <v>605</v>
      </c>
      <c r="C417" s="12">
        <v>300000</v>
      </c>
      <c r="D417" s="12">
        <v>300000</v>
      </c>
      <c r="E417" s="15">
        <f t="shared" si="6"/>
        <v>100</v>
      </c>
    </row>
    <row r="418" spans="1:5" ht="62.4" x14ac:dyDescent="0.3">
      <c r="A418" s="2" t="s">
        <v>549</v>
      </c>
      <c r="B418" s="3" t="s">
        <v>550</v>
      </c>
      <c r="C418" s="12">
        <f>C419</f>
        <v>257200</v>
      </c>
      <c r="D418" s="12">
        <f>D419</f>
        <v>256880</v>
      </c>
      <c r="E418" s="15">
        <f t="shared" si="6"/>
        <v>99.875583203732504</v>
      </c>
    </row>
    <row r="419" spans="1:5" ht="78" x14ac:dyDescent="0.3">
      <c r="A419" s="2" t="s">
        <v>391</v>
      </c>
      <c r="B419" s="3" t="s">
        <v>47</v>
      </c>
      <c r="C419" s="12">
        <v>257200</v>
      </c>
      <c r="D419" s="12">
        <v>256880</v>
      </c>
      <c r="E419" s="15">
        <f t="shared" si="6"/>
        <v>99.875583203732504</v>
      </c>
    </row>
    <row r="420" spans="1:5" ht="46.8" x14ac:dyDescent="0.3">
      <c r="A420" s="2" t="s">
        <v>941</v>
      </c>
      <c r="B420" s="3" t="s">
        <v>939</v>
      </c>
      <c r="C420" s="12">
        <v>0</v>
      </c>
      <c r="D420" s="12">
        <f>D421</f>
        <v>121361488.45999999</v>
      </c>
      <c r="E420" s="15"/>
    </row>
    <row r="421" spans="1:5" ht="62.4" x14ac:dyDescent="0.3">
      <c r="A421" s="2" t="s">
        <v>942</v>
      </c>
      <c r="B421" s="3" t="s">
        <v>940</v>
      </c>
      <c r="C421" s="12">
        <v>0</v>
      </c>
      <c r="D421" s="12">
        <v>121361488.45999999</v>
      </c>
      <c r="E421" s="15"/>
    </row>
    <row r="422" spans="1:5" ht="34.200000000000003" customHeight="1" x14ac:dyDescent="0.3">
      <c r="A422" s="2" t="s">
        <v>804</v>
      </c>
      <c r="B422" s="3" t="s">
        <v>806</v>
      </c>
      <c r="C422" s="12">
        <f>C423</f>
        <v>2821990300</v>
      </c>
      <c r="D422" s="12">
        <f>D423</f>
        <v>2819555091.5599999</v>
      </c>
      <c r="E422" s="15">
        <f t="shared" si="6"/>
        <v>99.913705995374968</v>
      </c>
    </row>
    <row r="423" spans="1:5" ht="46.8" x14ac:dyDescent="0.3">
      <c r="A423" s="2" t="s">
        <v>805</v>
      </c>
      <c r="B423" s="3" t="s">
        <v>807</v>
      </c>
      <c r="C423" s="12">
        <v>2821990300</v>
      </c>
      <c r="D423" s="12">
        <v>2819555091.5599999</v>
      </c>
      <c r="E423" s="15">
        <f t="shared" si="6"/>
        <v>99.913705995374968</v>
      </c>
    </row>
    <row r="424" spans="1:5" ht="31.2" x14ac:dyDescent="0.3">
      <c r="A424" s="17" t="s">
        <v>392</v>
      </c>
      <c r="B424" s="18" t="s">
        <v>48</v>
      </c>
      <c r="C424" s="11">
        <f>C426</f>
        <v>185579429.33000001</v>
      </c>
      <c r="D424" s="11">
        <f>D425</f>
        <v>77935881.560000002</v>
      </c>
      <c r="E424" s="16">
        <f t="shared" si="6"/>
        <v>41.995970049791076</v>
      </c>
    </row>
    <row r="425" spans="1:5" ht="46.8" x14ac:dyDescent="0.3">
      <c r="A425" s="2" t="s">
        <v>561</v>
      </c>
      <c r="B425" s="13" t="s">
        <v>551</v>
      </c>
      <c r="C425" s="12">
        <f>C426</f>
        <v>185579429.33000001</v>
      </c>
      <c r="D425" s="12">
        <f>D426</f>
        <v>77935881.560000002</v>
      </c>
      <c r="E425" s="15">
        <f t="shared" si="6"/>
        <v>41.995970049791076</v>
      </c>
    </row>
    <row r="426" spans="1:5" ht="124.8" x14ac:dyDescent="0.3">
      <c r="A426" s="2" t="s">
        <v>393</v>
      </c>
      <c r="B426" s="3" t="s">
        <v>49</v>
      </c>
      <c r="C426" s="12">
        <v>185579429.33000001</v>
      </c>
      <c r="D426" s="12">
        <v>77935881.560000002</v>
      </c>
      <c r="E426" s="15">
        <f t="shared" si="6"/>
        <v>41.995970049791076</v>
      </c>
    </row>
    <row r="427" spans="1:5" ht="109.2" x14ac:dyDescent="0.3">
      <c r="A427" s="17" t="s">
        <v>557</v>
      </c>
      <c r="B427" s="14" t="s">
        <v>169</v>
      </c>
      <c r="C427" s="11">
        <f>C428</f>
        <v>16389604.870000001</v>
      </c>
      <c r="D427" s="11">
        <f>D428</f>
        <v>24780461.59</v>
      </c>
      <c r="E427" s="16">
        <f t="shared" si="6"/>
        <v>151.19621117504096</v>
      </c>
    </row>
    <row r="428" spans="1:5" ht="93.6" x14ac:dyDescent="0.3">
      <c r="A428" s="2" t="s">
        <v>558</v>
      </c>
      <c r="B428" s="13" t="s">
        <v>559</v>
      </c>
      <c r="C428" s="12">
        <f>C429</f>
        <v>16389604.870000001</v>
      </c>
      <c r="D428" s="12">
        <f>D429</f>
        <v>24780461.59</v>
      </c>
      <c r="E428" s="15">
        <f t="shared" si="6"/>
        <v>151.19621117504096</v>
      </c>
    </row>
    <row r="429" spans="1:5" ht="93.6" x14ac:dyDescent="0.3">
      <c r="A429" s="2" t="s">
        <v>562</v>
      </c>
      <c r="B429" s="13" t="s">
        <v>563</v>
      </c>
      <c r="C429" s="12">
        <f>C430+C434+C435+C436</f>
        <v>16389604.870000001</v>
      </c>
      <c r="D429" s="12">
        <f>D430+D434+D435+D436</f>
        <v>24780461.59</v>
      </c>
      <c r="E429" s="15">
        <f t="shared" si="6"/>
        <v>151.19621117504096</v>
      </c>
    </row>
    <row r="430" spans="1:5" ht="31.2" x14ac:dyDescent="0.3">
      <c r="A430" s="2" t="s">
        <v>564</v>
      </c>
      <c r="B430" s="13" t="s">
        <v>553</v>
      </c>
      <c r="C430" s="12">
        <f>C431+C432+C433</f>
        <v>13339227.58</v>
      </c>
      <c r="D430" s="12">
        <f>D431+D432+D433</f>
        <v>21613031.300000001</v>
      </c>
      <c r="E430" s="15">
        <f t="shared" si="6"/>
        <v>162.02610811142634</v>
      </c>
    </row>
    <row r="431" spans="1:5" ht="36.6" customHeight="1" x14ac:dyDescent="0.3">
      <c r="A431" s="2" t="s">
        <v>565</v>
      </c>
      <c r="B431" s="13" t="s">
        <v>554</v>
      </c>
      <c r="C431" s="12">
        <v>695950.63</v>
      </c>
      <c r="D431" s="12">
        <v>5869445.6200000001</v>
      </c>
      <c r="E431" s="15">
        <f t="shared" si="6"/>
        <v>843.37097589810367</v>
      </c>
    </row>
    <row r="432" spans="1:5" ht="35.4" customHeight="1" x14ac:dyDescent="0.3">
      <c r="A432" s="2" t="s">
        <v>566</v>
      </c>
      <c r="B432" s="13" t="s">
        <v>555</v>
      </c>
      <c r="C432" s="12">
        <v>4551092.78</v>
      </c>
      <c r="D432" s="12">
        <v>4551092.78</v>
      </c>
      <c r="E432" s="15">
        <f t="shared" si="6"/>
        <v>100</v>
      </c>
    </row>
    <row r="433" spans="1:5" ht="37.200000000000003" customHeight="1" x14ac:dyDescent="0.3">
      <c r="A433" s="2" t="s">
        <v>567</v>
      </c>
      <c r="B433" s="13" t="s">
        <v>556</v>
      </c>
      <c r="C433" s="12">
        <v>8092184.1699999999</v>
      </c>
      <c r="D433" s="12">
        <v>11192492.9</v>
      </c>
      <c r="E433" s="15">
        <f t="shared" si="6"/>
        <v>138.31238470194137</v>
      </c>
    </row>
    <row r="434" spans="1:5" ht="62.4" x14ac:dyDescent="0.3">
      <c r="A434" s="2" t="s">
        <v>809</v>
      </c>
      <c r="B434" s="13" t="s">
        <v>808</v>
      </c>
      <c r="C434" s="12">
        <v>24867.49</v>
      </c>
      <c r="D434" s="12">
        <v>24867.49</v>
      </c>
      <c r="E434" s="15">
        <f t="shared" si="6"/>
        <v>100</v>
      </c>
    </row>
    <row r="435" spans="1:5" ht="99" customHeight="1" x14ac:dyDescent="0.3">
      <c r="A435" s="2" t="s">
        <v>880</v>
      </c>
      <c r="B435" s="13" t="s">
        <v>879</v>
      </c>
      <c r="C435" s="12">
        <v>188294.25</v>
      </c>
      <c r="D435" s="12">
        <v>188294.25</v>
      </c>
      <c r="E435" s="15">
        <f t="shared" si="6"/>
        <v>100</v>
      </c>
    </row>
    <row r="436" spans="1:5" ht="62.4" x14ac:dyDescent="0.3">
      <c r="A436" s="2" t="s">
        <v>568</v>
      </c>
      <c r="B436" s="13" t="s">
        <v>552</v>
      </c>
      <c r="C436" s="12">
        <v>2837215.55</v>
      </c>
      <c r="D436" s="12">
        <v>2954268.55</v>
      </c>
      <c r="E436" s="15">
        <f t="shared" si="6"/>
        <v>104.12562943975124</v>
      </c>
    </row>
    <row r="437" spans="1:5" ht="46.8" x14ac:dyDescent="0.3">
      <c r="A437" s="17" t="s">
        <v>394</v>
      </c>
      <c r="B437" s="18" t="s">
        <v>170</v>
      </c>
      <c r="C437" s="11">
        <f>C438</f>
        <v>-15961926.719999999</v>
      </c>
      <c r="D437" s="11">
        <f>D438</f>
        <v>-18536018.969999999</v>
      </c>
      <c r="E437" s="16">
        <f t="shared" si="6"/>
        <v>116.12645074215702</v>
      </c>
    </row>
    <row r="438" spans="1:5" ht="46.8" x14ac:dyDescent="0.3">
      <c r="A438" s="2" t="s">
        <v>569</v>
      </c>
      <c r="B438" s="3" t="s">
        <v>570</v>
      </c>
      <c r="C438" s="12">
        <f>C439+C440+C441+C442+C443+C444+C445+C446+C447+C448+C449+C451+C452+C453+C454+C455+C456+C457+C458+C459+C460+C461+C462+C463+C464+C465+C466+C467+C468+C469+C470</f>
        <v>-15961926.719999999</v>
      </c>
      <c r="D438" s="12">
        <f>D439+D440+D441+D442+D443+D444+D445+D446+D447+D448+D449+D450+D451+D452+D453+D454+D455+D456+D457+D458+D459+D460+D461+D462+D463+D464+D465+D466+D467+D468+D469+D470</f>
        <v>-18536018.969999999</v>
      </c>
      <c r="E438" s="15">
        <f t="shared" si="6"/>
        <v>116.12645074215702</v>
      </c>
    </row>
    <row r="439" spans="1:5" ht="62.4" x14ac:dyDescent="0.3">
      <c r="A439" s="2" t="s">
        <v>572</v>
      </c>
      <c r="B439" s="13" t="s">
        <v>571</v>
      </c>
      <c r="C439" s="12">
        <v>-480763.32</v>
      </c>
      <c r="D439" s="12">
        <v>-504790.24</v>
      </c>
      <c r="E439" s="15">
        <f t="shared" si="6"/>
        <v>104.99766080324098</v>
      </c>
    </row>
    <row r="440" spans="1:5" ht="52.2" customHeight="1" x14ac:dyDescent="0.3">
      <c r="A440" s="2" t="s">
        <v>855</v>
      </c>
      <c r="B440" s="13" t="s">
        <v>856</v>
      </c>
      <c r="C440" s="12">
        <v>-259035</v>
      </c>
      <c r="D440" s="12">
        <v>-259035</v>
      </c>
      <c r="E440" s="15">
        <f t="shared" si="6"/>
        <v>100</v>
      </c>
    </row>
    <row r="441" spans="1:5" ht="46.8" x14ac:dyDescent="0.3">
      <c r="A441" s="2" t="s">
        <v>574</v>
      </c>
      <c r="B441" s="13" t="s">
        <v>573</v>
      </c>
      <c r="C441" s="12">
        <v>-50394.49</v>
      </c>
      <c r="D441" s="12">
        <v>-72503.039999999994</v>
      </c>
      <c r="E441" s="15">
        <f t="shared" si="6"/>
        <v>143.87096684578015</v>
      </c>
    </row>
    <row r="442" spans="1:5" ht="31.2" x14ac:dyDescent="0.3">
      <c r="A442" s="2" t="s">
        <v>575</v>
      </c>
      <c r="B442" s="13" t="s">
        <v>576</v>
      </c>
      <c r="C442" s="12">
        <v>-61907.040000000001</v>
      </c>
      <c r="D442" s="12">
        <v>-87502.04</v>
      </c>
      <c r="E442" s="15">
        <f t="shared" si="6"/>
        <v>141.34424776245154</v>
      </c>
    </row>
    <row r="443" spans="1:5" ht="46.8" x14ac:dyDescent="0.3">
      <c r="A443" s="2" t="s">
        <v>578</v>
      </c>
      <c r="B443" s="13" t="s">
        <v>577</v>
      </c>
      <c r="C443" s="12">
        <v>-88998.69</v>
      </c>
      <c r="D443" s="12">
        <v>-111509.67</v>
      </c>
      <c r="E443" s="15">
        <f t="shared" si="6"/>
        <v>125.29360825423386</v>
      </c>
    </row>
    <row r="444" spans="1:5" ht="62.4" x14ac:dyDescent="0.3">
      <c r="A444" s="2" t="s">
        <v>580</v>
      </c>
      <c r="B444" s="13" t="s">
        <v>579</v>
      </c>
      <c r="C444" s="12">
        <v>-1877857.37</v>
      </c>
      <c r="D444" s="12">
        <v>-1953328.61</v>
      </c>
      <c r="E444" s="15">
        <f t="shared" si="6"/>
        <v>104.01900811029114</v>
      </c>
    </row>
    <row r="445" spans="1:5" ht="62.4" x14ac:dyDescent="0.3">
      <c r="A445" s="2" t="s">
        <v>581</v>
      </c>
      <c r="B445" s="13" t="s">
        <v>582</v>
      </c>
      <c r="C445" s="12">
        <v>-147570.1</v>
      </c>
      <c r="D445" s="12">
        <v>-152699.51</v>
      </c>
      <c r="E445" s="15">
        <f t="shared" si="6"/>
        <v>103.47591415876252</v>
      </c>
    </row>
    <row r="446" spans="1:5" ht="99" customHeight="1" x14ac:dyDescent="0.3">
      <c r="A446" s="2" t="s">
        <v>812</v>
      </c>
      <c r="B446" s="13" t="s">
        <v>810</v>
      </c>
      <c r="C446" s="12">
        <v>-585878.49</v>
      </c>
      <c r="D446" s="12">
        <v>-1100821.02</v>
      </c>
      <c r="E446" s="15">
        <f t="shared" si="6"/>
        <v>187.89237679642412</v>
      </c>
    </row>
    <row r="447" spans="1:5" ht="46.8" x14ac:dyDescent="0.3">
      <c r="A447" s="2" t="s">
        <v>813</v>
      </c>
      <c r="B447" s="13" t="s">
        <v>811</v>
      </c>
      <c r="C447" s="12">
        <v>-1038603.81</v>
      </c>
      <c r="D447" s="12">
        <v>-1038603.81</v>
      </c>
      <c r="E447" s="15">
        <f t="shared" si="6"/>
        <v>100</v>
      </c>
    </row>
    <row r="448" spans="1:5" ht="62.4" x14ac:dyDescent="0.3">
      <c r="A448" s="2" t="s">
        <v>857</v>
      </c>
      <c r="B448" s="13" t="s">
        <v>858</v>
      </c>
      <c r="C448" s="12">
        <v>-441363.25</v>
      </c>
      <c r="D448" s="12">
        <v>-441363.25</v>
      </c>
      <c r="E448" s="15">
        <f t="shared" si="6"/>
        <v>100</v>
      </c>
    </row>
    <row r="449" spans="1:5" ht="78" x14ac:dyDescent="0.3">
      <c r="A449" s="2" t="s">
        <v>395</v>
      </c>
      <c r="B449" s="3" t="s">
        <v>172</v>
      </c>
      <c r="C449" s="12">
        <v>-9493.85</v>
      </c>
      <c r="D449" s="12">
        <v>-9493.85</v>
      </c>
      <c r="E449" s="15">
        <f t="shared" si="6"/>
        <v>100</v>
      </c>
    </row>
    <row r="450" spans="1:5" ht="62.4" x14ac:dyDescent="0.3">
      <c r="A450" s="2" t="s">
        <v>944</v>
      </c>
      <c r="B450" s="3" t="s">
        <v>943</v>
      </c>
      <c r="C450" s="12">
        <v>0</v>
      </c>
      <c r="D450" s="12">
        <v>-697.52</v>
      </c>
      <c r="E450" s="15"/>
    </row>
    <row r="451" spans="1:5" ht="46.8" x14ac:dyDescent="0.3">
      <c r="A451" s="2" t="s">
        <v>815</v>
      </c>
      <c r="B451" s="3" t="s">
        <v>814</v>
      </c>
      <c r="C451" s="12">
        <v>-6227.56</v>
      </c>
      <c r="D451" s="12">
        <v>-6227.56</v>
      </c>
      <c r="E451" s="15">
        <f t="shared" si="6"/>
        <v>100</v>
      </c>
    </row>
    <row r="452" spans="1:5" ht="46.8" x14ac:dyDescent="0.3">
      <c r="A452" s="2" t="s">
        <v>817</v>
      </c>
      <c r="B452" s="3" t="s">
        <v>816</v>
      </c>
      <c r="C452" s="12">
        <v>-105800</v>
      </c>
      <c r="D452" s="12">
        <v>-105800</v>
      </c>
      <c r="E452" s="15">
        <f t="shared" si="6"/>
        <v>100</v>
      </c>
    </row>
    <row r="453" spans="1:5" ht="46.8" x14ac:dyDescent="0.3">
      <c r="A453" s="2" t="s">
        <v>583</v>
      </c>
      <c r="B453" s="13" t="s">
        <v>584</v>
      </c>
      <c r="C453" s="12">
        <v>-50181.45</v>
      </c>
      <c r="D453" s="12">
        <v>-50181.45</v>
      </c>
      <c r="E453" s="15">
        <f t="shared" si="6"/>
        <v>100</v>
      </c>
    </row>
    <row r="454" spans="1:5" ht="62.4" x14ac:dyDescent="0.3">
      <c r="A454" s="2" t="s">
        <v>585</v>
      </c>
      <c r="B454" s="13" t="s">
        <v>586</v>
      </c>
      <c r="C454" s="12">
        <v>-2300922.2799999998</v>
      </c>
      <c r="D454" s="12">
        <v>-2603939</v>
      </c>
      <c r="E454" s="15">
        <f t="shared" si="6"/>
        <v>113.1693592014764</v>
      </c>
    </row>
    <row r="455" spans="1:5" ht="46.8" x14ac:dyDescent="0.3">
      <c r="A455" s="2" t="s">
        <v>587</v>
      </c>
      <c r="B455" s="13" t="s">
        <v>588</v>
      </c>
      <c r="C455" s="12">
        <v>-419383.38</v>
      </c>
      <c r="D455" s="12">
        <v>-419787.38</v>
      </c>
      <c r="E455" s="15">
        <f t="shared" si="6"/>
        <v>100.09633190518899</v>
      </c>
    </row>
    <row r="456" spans="1:5" ht="46.8" x14ac:dyDescent="0.3">
      <c r="A456" s="2" t="s">
        <v>606</v>
      </c>
      <c r="B456" s="13" t="s">
        <v>607</v>
      </c>
      <c r="C456" s="12">
        <v>-24976.16</v>
      </c>
      <c r="D456" s="12">
        <v>-103970.5</v>
      </c>
      <c r="E456" s="15">
        <f t="shared" si="6"/>
        <v>416.27896361970772</v>
      </c>
    </row>
    <row r="457" spans="1:5" ht="46.8" x14ac:dyDescent="0.3">
      <c r="A457" s="2" t="s">
        <v>589</v>
      </c>
      <c r="B457" s="3" t="s">
        <v>590</v>
      </c>
      <c r="C457" s="12">
        <v>-4244.41</v>
      </c>
      <c r="D457" s="12">
        <v>-4244.41</v>
      </c>
      <c r="E457" s="15">
        <f t="shared" si="6"/>
        <v>100</v>
      </c>
    </row>
    <row r="458" spans="1:5" ht="78" x14ac:dyDescent="0.3">
      <c r="A458" s="2" t="s">
        <v>591</v>
      </c>
      <c r="B458" s="3" t="s">
        <v>592</v>
      </c>
      <c r="C458" s="12">
        <v>-3089526.72</v>
      </c>
      <c r="D458" s="12">
        <v>-3576178.18</v>
      </c>
      <c r="E458" s="15">
        <f t="shared" si="6"/>
        <v>115.75165079006015</v>
      </c>
    </row>
    <row r="459" spans="1:5" ht="46.8" x14ac:dyDescent="0.3">
      <c r="A459" s="2" t="s">
        <v>396</v>
      </c>
      <c r="B459" s="3" t="s">
        <v>187</v>
      </c>
      <c r="C459" s="12">
        <v>-652439.09</v>
      </c>
      <c r="D459" s="12">
        <v>-688521.54</v>
      </c>
      <c r="E459" s="15">
        <f t="shared" ref="E459:E471" si="7">D459/C459*100</f>
        <v>105.53039364946697</v>
      </c>
    </row>
    <row r="460" spans="1:5" ht="114.6" customHeight="1" x14ac:dyDescent="0.3">
      <c r="A460" s="2" t="s">
        <v>819</v>
      </c>
      <c r="B460" s="3" t="s">
        <v>818</v>
      </c>
      <c r="C460" s="12">
        <v>-11863.27</v>
      </c>
      <c r="D460" s="12">
        <v>-11863.27</v>
      </c>
      <c r="E460" s="15">
        <f t="shared" si="7"/>
        <v>100</v>
      </c>
    </row>
    <row r="461" spans="1:5" ht="78" x14ac:dyDescent="0.3">
      <c r="A461" s="2" t="s">
        <v>397</v>
      </c>
      <c r="B461" s="3" t="s">
        <v>171</v>
      </c>
      <c r="C461" s="12">
        <v>-1183402</v>
      </c>
      <c r="D461" s="12">
        <v>-1220673.79</v>
      </c>
      <c r="E461" s="15">
        <f t="shared" si="7"/>
        <v>103.14954597000849</v>
      </c>
    </row>
    <row r="462" spans="1:5" ht="140.4" x14ac:dyDescent="0.3">
      <c r="A462" s="2" t="s">
        <v>593</v>
      </c>
      <c r="B462" s="3" t="s">
        <v>608</v>
      </c>
      <c r="C462" s="12">
        <v>-499007.21</v>
      </c>
      <c r="D462" s="12">
        <v>-564379.56000000006</v>
      </c>
      <c r="E462" s="15">
        <f t="shared" si="7"/>
        <v>113.10048205515908</v>
      </c>
    </row>
    <row r="463" spans="1:5" ht="93.6" x14ac:dyDescent="0.3">
      <c r="A463" s="2" t="s">
        <v>823</v>
      </c>
      <c r="B463" s="3" t="s">
        <v>820</v>
      </c>
      <c r="C463" s="12">
        <v>-864.71</v>
      </c>
      <c r="D463" s="12">
        <v>-864.71</v>
      </c>
      <c r="E463" s="15">
        <f t="shared" si="7"/>
        <v>100</v>
      </c>
    </row>
    <row r="464" spans="1:5" ht="93.6" x14ac:dyDescent="0.3">
      <c r="A464" s="2" t="s">
        <v>824</v>
      </c>
      <c r="B464" s="3" t="s">
        <v>821</v>
      </c>
      <c r="C464" s="12">
        <v>-358.33</v>
      </c>
      <c r="D464" s="12">
        <v>-358.33</v>
      </c>
      <c r="E464" s="15">
        <f t="shared" si="7"/>
        <v>100</v>
      </c>
    </row>
    <row r="465" spans="1:5" ht="62.4" x14ac:dyDescent="0.3">
      <c r="A465" s="2" t="s">
        <v>825</v>
      </c>
      <c r="B465" s="3" t="s">
        <v>822</v>
      </c>
      <c r="C465" s="12">
        <v>-47891.17</v>
      </c>
      <c r="D465" s="12">
        <v>-47891.17</v>
      </c>
      <c r="E465" s="15">
        <f t="shared" si="7"/>
        <v>100</v>
      </c>
    </row>
    <row r="466" spans="1:5" ht="62.4" x14ac:dyDescent="0.3">
      <c r="A466" s="2" t="s">
        <v>829</v>
      </c>
      <c r="B466" s="3" t="s">
        <v>826</v>
      </c>
      <c r="C466" s="12">
        <v>-1480</v>
      </c>
      <c r="D466" s="12">
        <v>-1480</v>
      </c>
      <c r="E466" s="15">
        <f t="shared" si="7"/>
        <v>100</v>
      </c>
    </row>
    <row r="467" spans="1:5" ht="46.8" x14ac:dyDescent="0.3">
      <c r="A467" s="2" t="s">
        <v>830</v>
      </c>
      <c r="B467" s="3" t="s">
        <v>827</v>
      </c>
      <c r="C467" s="12">
        <v>-24867.49</v>
      </c>
      <c r="D467" s="12">
        <v>-24867.49</v>
      </c>
      <c r="E467" s="15">
        <f t="shared" si="7"/>
        <v>100</v>
      </c>
    </row>
    <row r="468" spans="1:5" ht="62.4" x14ac:dyDescent="0.3">
      <c r="A468" s="2" t="s">
        <v>831</v>
      </c>
      <c r="B468" s="3" t="s">
        <v>828</v>
      </c>
      <c r="C468" s="12">
        <v>-18934.29</v>
      </c>
      <c r="D468" s="12">
        <v>-18934.29</v>
      </c>
      <c r="E468" s="15">
        <f t="shared" si="7"/>
        <v>100</v>
      </c>
    </row>
    <row r="469" spans="1:5" ht="46.8" x14ac:dyDescent="0.3">
      <c r="A469" s="2" t="s">
        <v>595</v>
      </c>
      <c r="B469" s="13" t="s">
        <v>594</v>
      </c>
      <c r="C469" s="12">
        <v>-1363362.54</v>
      </c>
      <c r="D469" s="12">
        <v>-2162867.9900000002</v>
      </c>
      <c r="E469" s="15">
        <f t="shared" si="7"/>
        <v>158.64217525002559</v>
      </c>
    </row>
    <row r="470" spans="1:5" ht="46.8" x14ac:dyDescent="0.3">
      <c r="A470" s="2" t="s">
        <v>596</v>
      </c>
      <c r="B470" s="13" t="s">
        <v>597</v>
      </c>
      <c r="C470" s="12">
        <v>-1114329.25</v>
      </c>
      <c r="D470" s="12">
        <v>-1190640.79</v>
      </c>
      <c r="E470" s="15">
        <f t="shared" si="7"/>
        <v>106.84820397562032</v>
      </c>
    </row>
    <row r="471" spans="1:5" ht="20.25" customHeight="1" x14ac:dyDescent="0.3">
      <c r="A471" s="24" t="s">
        <v>50</v>
      </c>
      <c r="B471" s="25"/>
      <c r="C471" s="11">
        <f>C4+C222</f>
        <v>76582639292.240005</v>
      </c>
      <c r="D471" s="11">
        <f>D4+D222</f>
        <v>76704941774.069992</v>
      </c>
      <c r="E471" s="16">
        <f t="shared" si="7"/>
        <v>100.15970000898413</v>
      </c>
    </row>
    <row r="473" spans="1:5" ht="48" customHeight="1" x14ac:dyDescent="0.4">
      <c r="A473" s="28" t="s">
        <v>889</v>
      </c>
      <c r="B473" s="28"/>
      <c r="C473" s="29" t="s">
        <v>890</v>
      </c>
      <c r="D473" s="29"/>
    </row>
    <row r="474" spans="1:5" ht="21" x14ac:dyDescent="0.4">
      <c r="A474" s="19"/>
      <c r="B474" s="20"/>
      <c r="C474" s="20"/>
      <c r="D474" s="20"/>
    </row>
    <row r="475" spans="1:5" x14ac:dyDescent="0.3">
      <c r="A475" s="21"/>
      <c r="B475" s="22"/>
      <c r="C475" s="22"/>
      <c r="D475" s="22"/>
    </row>
    <row r="476" spans="1:5" x14ac:dyDescent="0.3">
      <c r="A476" s="23" t="s">
        <v>891</v>
      </c>
      <c r="B476" s="22"/>
      <c r="C476" s="22"/>
      <c r="D476" s="22"/>
    </row>
    <row r="477" spans="1:5" x14ac:dyDescent="0.3">
      <c r="A477" s="23" t="s">
        <v>892</v>
      </c>
      <c r="B477" s="22"/>
      <c r="C477" s="22"/>
      <c r="D477" s="22"/>
    </row>
    <row r="478" spans="1:5" x14ac:dyDescent="0.3">
      <c r="A478" s="23" t="s">
        <v>893</v>
      </c>
      <c r="B478" s="22"/>
      <c r="C478" s="22"/>
      <c r="D478" s="22"/>
    </row>
    <row r="479" spans="1:5" x14ac:dyDescent="0.3">
      <c r="A479" s="23" t="s">
        <v>894</v>
      </c>
      <c r="B479" s="22"/>
      <c r="C479" s="22"/>
      <c r="D479" s="22"/>
    </row>
  </sheetData>
  <mergeCells count="5">
    <mergeCell ref="A471:B471"/>
    <mergeCell ref="A2:E2"/>
    <mergeCell ref="A1:E1"/>
    <mergeCell ref="A473:B473"/>
    <mergeCell ref="C473:D473"/>
  </mergeCells>
  <pageMargins left="0.35433070866141736" right="0.35433070866141736" top="0.31496062992125984" bottom="0.27559055118110237" header="0.15748031496062992" footer="0.15748031496062992"/>
  <pageSetup paperSize="9" scale="68"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2021-03-10T08:07:48Z</cp:lastPrinted>
  <dcterms:created xsi:type="dcterms:W3CDTF">2018-12-25T15:55:39Z</dcterms:created>
  <dcterms:modified xsi:type="dcterms:W3CDTF">2021-03-10T08:07:50Z</dcterms:modified>
</cp:coreProperties>
</file>